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5521" yWindow="65521" windowWidth="4770" windowHeight="5085" tabRatio="895" activeTab="3"/>
  </bookViews>
  <sheets>
    <sheet name="Saisie-client" sheetId="1" r:id="rId1"/>
    <sheet name="Saisie-chiffres" sheetId="2" r:id="rId2"/>
    <sheet name="Recap-TVA" sheetId="3" r:id="rId3"/>
    <sheet name="G.50-1" sheetId="4" r:id="rId4"/>
    <sheet name="G.50-2" sheetId="5" r:id="rId5"/>
    <sheet name="G.50-3" sheetId="6" r:id="rId6"/>
    <sheet name="Feuil1" sheetId="7" r:id="rId7"/>
    <sheet name="Rs" sheetId="8" state="hidden" r:id="rId8"/>
    <sheet name="Ref" sheetId="9" state="hidden" r:id="rId9"/>
  </sheets>
  <definedNames>
    <definedName name="_xlnm._FilterDatabase" localSheetId="1" hidden="1">'Saisie-chiffres'!$A$5:$B$80</definedName>
    <definedName name="_xlnm.Print_Area" localSheetId="3">'G.50-1'!$A$2:$M$43</definedName>
    <definedName name="_xlnm.Print_Area" localSheetId="4">'G.50-2'!$A$3:$K$31</definedName>
    <definedName name="_xlnm.Print_Area" localSheetId="5">'G.50-3'!$A$1:$L$43</definedName>
  </definedNames>
  <calcPr fullCalcOnLoad="1" fullPrecision="0"/>
</workbook>
</file>

<file path=xl/comments1.xml><?xml version="1.0" encoding="utf-8"?>
<comments xmlns="http://schemas.openxmlformats.org/spreadsheetml/2006/main">
  <authors>
    <author>BK</author>
  </authors>
  <commentList>
    <comment ref="A1" authorId="0">
      <text>
        <r>
          <rPr>
            <b/>
            <sz val="8.5"/>
            <rFont val="Tahoma"/>
            <family val="2"/>
          </rPr>
          <t xml:space="preserve">Application G 50
</t>
        </r>
        <r>
          <rPr>
            <sz val="8.5"/>
            <rFont val="Tahoma"/>
            <family val="2"/>
          </rPr>
          <t xml:space="preserve">Cette application permet d'éditer la déclaration G 50. Cette déclaration est constituée par les feuilles P1, P2 et P3 du présent Classeur. 
</t>
        </r>
        <r>
          <rPr>
            <b/>
            <sz val="8.5"/>
            <rFont val="Tahoma"/>
            <family val="2"/>
          </rPr>
          <t>Pour utiliser cette application  :</t>
        </r>
        <r>
          <rPr>
            <sz val="8.5"/>
            <rFont val="Tahoma"/>
            <family val="2"/>
          </rPr>
          <t xml:space="preserve">
</t>
        </r>
        <r>
          <rPr>
            <b/>
            <sz val="8.5"/>
            <rFont val="Tahoma"/>
            <family val="2"/>
          </rPr>
          <t>A) Pour une première utilisation</t>
        </r>
        <r>
          <rPr>
            <sz val="8.5"/>
            <rFont val="Tahoma"/>
            <family val="2"/>
          </rPr>
          <t xml:space="preserve">
Remplir les donnés relatives à l'identification de l'entreprise dans la Feuille ID – 
Dans la feuille PCN, saisir les n° de comptes utilisés pour chaque rubrique de la déclaration. Ceci vous permettra d’éditer automatiquement dans la feuille « Ecrit » l’écriture comptable pour le  mois.
</t>
        </r>
        <r>
          <rPr>
            <b/>
            <sz val="8.5"/>
            <rFont val="Tahoma"/>
            <family val="2"/>
          </rPr>
          <t>B) Par la suite</t>
        </r>
        <r>
          <rPr>
            <sz val="8.5"/>
            <rFont val="Tahoma"/>
            <family val="2"/>
          </rPr>
          <t xml:space="preserve">
Pour saisir les donnés relatives à votre déclaration, utiliser la feuille «  Saisie  ». Lorsque vous aurez renseigné cette feuille, la déclaration (feuilles P1, P2 et P3) est automatiquement calculée. Vous pouvez l’imprimer sur format 21 / 29.7 ou un autre si vous le désirez. 
Après avoir contrôlé celle-ci, dans la feuille "saisie" cliquez sur le bouton « Arch » pour archiver votre déclaration. Cette opération transfert les données dans la feuille « Jal » qui constitue le journal de toutes les déclarations de l’année. 
La feuille « Tot_an », donne les montants cumulés de toutes les déclarations de l’année.
La feuille « Tab », vous présente un tableau croisé qui vous permet de voir les chiffres déclarés pour un mois donné.
En fin d’année faites une copie de l’application qui servira d’archive, remettez en suite à zéro votre application ( bouton «  remettre à zéro » de la feuille « ID »)</t>
        </r>
        <r>
          <rPr>
            <sz val="9"/>
            <rFont val="Tahoma"/>
            <family val="2"/>
          </rPr>
          <t xml:space="preserve">
</t>
        </r>
      </text>
    </comment>
  </commentList>
</comments>
</file>

<file path=xl/comments2.xml><?xml version="1.0" encoding="utf-8"?>
<comments xmlns="http://schemas.openxmlformats.org/spreadsheetml/2006/main">
  <authors>
    <author>K.BELAMIRI</author>
  </authors>
  <commentList>
    <comment ref="A5" authorId="0">
      <text>
        <r>
          <rPr>
            <b/>
            <sz val="8"/>
            <rFont val="Tahoma"/>
            <family val="2"/>
          </rPr>
          <t xml:space="preserve">
    K.BELAMIRI:</t>
        </r>
        <r>
          <rPr>
            <sz val="8"/>
            <rFont val="Tahoma"/>
            <family val="2"/>
          </rPr>
          <t xml:space="preserve">
    Dans cette colonne taper :
    </t>
        </r>
        <r>
          <rPr>
            <b/>
            <sz val="8"/>
            <rFont val="Tahoma"/>
            <family val="2"/>
          </rPr>
          <t xml:space="preserve">    A    </t>
        </r>
        <r>
          <rPr>
            <sz val="8"/>
            <rFont val="Tahoma"/>
            <family val="2"/>
          </rPr>
          <t xml:space="preserve">: si Applicable
       </t>
        </r>
        <r>
          <rPr>
            <b/>
            <sz val="8"/>
            <rFont val="Tahoma"/>
            <family val="2"/>
          </rPr>
          <t xml:space="preserve">NA  </t>
        </r>
        <r>
          <rPr>
            <sz val="8"/>
            <rFont val="Tahoma"/>
            <family val="2"/>
          </rPr>
          <t>: si Non Applicable.
    De cette façon, en appelant une 
    rubrique (par le bouton "Impôt"),
     l'affichage pourra concerner
     uniquement sur ce que vous aurez
    déféni comme étant applicable.</t>
        </r>
      </text>
    </comment>
    <comment ref="B4" authorId="0">
      <text>
        <r>
          <rPr>
            <sz val="8"/>
            <rFont val="Tahoma"/>
            <family val="2"/>
          </rPr>
          <t xml:space="preserve">
</t>
        </r>
        <r>
          <rPr>
            <b/>
            <u val="single"/>
            <sz val="8"/>
            <rFont val="Tahoma"/>
            <family val="2"/>
          </rPr>
          <t xml:space="preserve">Si paiement par trimestre : </t>
        </r>
        <r>
          <rPr>
            <sz val="8"/>
            <rFont val="Tahoma"/>
            <family val="2"/>
          </rPr>
          <t xml:space="preserve">
Saisir le chiffre correspondant au trimestre ou, 0 (zéro) si paiement mensuel.
</t>
        </r>
      </text>
    </comment>
    <comment ref="B3" authorId="0">
      <text>
        <r>
          <rPr>
            <sz val="8"/>
            <rFont val="Tahoma"/>
            <family val="2"/>
          </rPr>
          <t xml:space="preserve">
</t>
        </r>
        <r>
          <rPr>
            <b/>
            <u val="single"/>
            <sz val="8"/>
            <rFont val="Tahoma"/>
            <family val="2"/>
          </rPr>
          <t xml:space="preserve">Si paiement par trimestre : </t>
        </r>
        <r>
          <rPr>
            <sz val="8"/>
            <rFont val="Tahoma"/>
            <family val="2"/>
          </rPr>
          <t xml:space="preserve">
Saisir le chiffre correspondant au moie ou, 0 (zéro) si paiement trimestriel.
</t>
        </r>
      </text>
    </comment>
    <comment ref="A7" authorId="0">
      <text>
        <r>
          <rPr>
            <b/>
            <sz val="8"/>
            <rFont val="Tahoma"/>
            <family val="2"/>
          </rPr>
          <t>K.BELAMIRI:</t>
        </r>
        <r>
          <rPr>
            <sz val="8"/>
            <rFont val="Tahoma"/>
            <family val="2"/>
          </rPr>
          <t xml:space="preserve">
    Dans cette colonne taper :
        A    : si Applicable
       NA  : si Non Applicable.
    De cette façon, en appelant une 
    rubrique (par le bouton "Impôt"),
     l'affichage pourra concerner
     uniquement sur ce que vous aurez
    déféni comme étant applicable.</t>
        </r>
      </text>
    </comment>
    <comment ref="D42" authorId="0">
      <text>
        <r>
          <rPr>
            <b/>
            <sz val="8"/>
            <rFont val="Tahoma"/>
            <family val="2"/>
          </rPr>
          <t>K.BELAMIRI:</t>
        </r>
        <r>
          <rPr>
            <sz val="8"/>
            <rFont val="Tahoma"/>
            <family val="2"/>
          </rPr>
          <t xml:space="preserve">
Ecart de TVA collectée -
Un léger écart est normal.
 Il s'explique par le fait que sur la déclaration  la TVA est calculée sur des montants globaux.</t>
        </r>
      </text>
    </comment>
  </commentList>
</comments>
</file>

<file path=xl/sharedStrings.xml><?xml version="1.0" encoding="utf-8"?>
<sst xmlns="http://schemas.openxmlformats.org/spreadsheetml/2006/main" count="626" uniqueCount="403">
  <si>
    <t>Total</t>
  </si>
  <si>
    <t>Droits</t>
  </si>
  <si>
    <t>Déductions</t>
  </si>
  <si>
    <t>Prestations</t>
  </si>
  <si>
    <t>Autres</t>
  </si>
  <si>
    <t>TOTAL</t>
  </si>
  <si>
    <t>TVAC</t>
  </si>
  <si>
    <t>TAP</t>
  </si>
  <si>
    <t>Brut</t>
  </si>
  <si>
    <t>Réfaction</t>
  </si>
  <si>
    <t>Exonéré</t>
  </si>
  <si>
    <t>Base</t>
  </si>
  <si>
    <t>VF</t>
  </si>
  <si>
    <t>C</t>
  </si>
  <si>
    <t>Dû</t>
  </si>
  <si>
    <t>AP</t>
  </si>
  <si>
    <t>Tbre</t>
  </si>
  <si>
    <t>Mois</t>
  </si>
  <si>
    <t xml:space="preserve">Nature </t>
  </si>
  <si>
    <t>Code</t>
  </si>
  <si>
    <t>Chiffre d'affaires</t>
  </si>
  <si>
    <t>Imposable</t>
  </si>
  <si>
    <t>Taux</t>
  </si>
  <si>
    <t>Montant à</t>
  </si>
  <si>
    <t>IRG/Salaires</t>
  </si>
  <si>
    <t xml:space="preserve">Autres </t>
  </si>
  <si>
    <t xml:space="preserve">retenues </t>
  </si>
  <si>
    <t>IRG</t>
  </si>
  <si>
    <t>Retenues</t>
  </si>
  <si>
    <t>IBS</t>
  </si>
  <si>
    <t>Droit de</t>
  </si>
  <si>
    <t>Timbre</t>
  </si>
  <si>
    <t>B</t>
  </si>
  <si>
    <t>Montant des</t>
  </si>
  <si>
    <t>droits (en DA)</t>
  </si>
  <si>
    <t>MONTANT</t>
  </si>
  <si>
    <t>- Total des droits dus</t>
  </si>
  <si>
    <t>- Total des déductions</t>
  </si>
  <si>
    <t xml:space="preserve">  Régularisation du prorata</t>
  </si>
  <si>
    <t xml:space="preserve">  (art.40 CTCA)</t>
  </si>
  <si>
    <t>Les chiffres d'affaires et les revenus sont inscrits</t>
  </si>
  <si>
    <t>Exemple 325.626 DA = 325.620</t>
  </si>
  <si>
    <t>TAXE SUR LA VALEUR AJOUTEE</t>
  </si>
  <si>
    <t>A/ Chiffres d'affaires imposables</t>
  </si>
  <si>
    <t xml:space="preserve"> Opérations de banques et assurances</t>
  </si>
  <si>
    <t xml:space="preserve"> Débits de boissons</t>
  </si>
  <si>
    <t xml:space="preserve"> Tabacs et allumettes</t>
  </si>
  <si>
    <t xml:space="preserve"> B/ Déductions à opérer</t>
  </si>
  <si>
    <t>C/ TVA à Payer</t>
  </si>
  <si>
    <t xml:space="preserve"> Précompte antérieur</t>
  </si>
  <si>
    <t>- Reversement (art.40 CTCA)</t>
  </si>
  <si>
    <t>C/500026/A</t>
  </si>
  <si>
    <t>C/201001/M1</t>
  </si>
  <si>
    <t>C/500026/C</t>
  </si>
  <si>
    <t>C/201001/M2 et 3</t>
  </si>
  <si>
    <t>C/……………</t>
  </si>
  <si>
    <t>Eenregistrée le :</t>
  </si>
  <si>
    <t>CA imposable</t>
  </si>
  <si>
    <t xml:space="preserve">TAP - Réfactions </t>
  </si>
  <si>
    <t xml:space="preserve">Chiffre d'affaires </t>
  </si>
  <si>
    <t xml:space="preserve">Avec réfaction de </t>
  </si>
  <si>
    <t>Sans réfaction</t>
  </si>
  <si>
    <t>Exonérées</t>
  </si>
  <si>
    <t>Montant</t>
  </si>
  <si>
    <t>Nature des opérations</t>
  </si>
  <si>
    <t>Téléphone et telex</t>
  </si>
  <si>
    <t xml:space="preserve"> Autres prestations de services</t>
  </si>
  <si>
    <t xml:space="preserve"> Prestations de téléphone et télex</t>
  </si>
  <si>
    <t>en dinars, le dernier chiffre étant ramené au zéro</t>
  </si>
  <si>
    <t>A</t>
  </si>
  <si>
    <t>NA</t>
  </si>
  <si>
    <t xml:space="preserve">               </t>
  </si>
  <si>
    <t>Identification de l'entreprise</t>
  </si>
  <si>
    <t>Dénomination</t>
  </si>
  <si>
    <t>Activités</t>
  </si>
  <si>
    <t>Adresse</t>
  </si>
  <si>
    <t>Identifiant</t>
  </si>
  <si>
    <t>Art d'imp.</t>
  </si>
  <si>
    <t>Cde activité</t>
  </si>
  <si>
    <t>Forme juridique</t>
  </si>
  <si>
    <t xml:space="preserve"> Régularisation du prorata</t>
  </si>
  <si>
    <t xml:space="preserve"> Autres déductions</t>
  </si>
  <si>
    <t xml:space="preserve"> Reversement (art.40 CTCA)</t>
  </si>
  <si>
    <t>TVA DR</t>
  </si>
  <si>
    <t xml:space="preserve"> Traitements, salaires, émoluments, rémunérations diverses</t>
  </si>
  <si>
    <t>Versement forfaitaire</t>
  </si>
  <si>
    <t>RS IRG</t>
  </si>
  <si>
    <t>RS IBS</t>
  </si>
  <si>
    <t>Retenues à la source IRG</t>
  </si>
  <si>
    <t>Retenues à la source IBS</t>
  </si>
  <si>
    <t xml:space="preserve"> Traitements, salaires</t>
  </si>
  <si>
    <t>A payer</t>
  </si>
  <si>
    <t>Droit de timbre</t>
  </si>
  <si>
    <t>Bons de caisse anonymes</t>
  </si>
  <si>
    <t>Acptes provisionnels</t>
  </si>
  <si>
    <t>DIRECTION GENERALE DES IMPOTS</t>
  </si>
  <si>
    <t>OU PAR VOIE DE RETENUE A LA SOURCE</t>
  </si>
  <si>
    <t>DECLARATION TENANT LIEU DE BORDEREAU-AVIS DE VERSEMENT</t>
  </si>
  <si>
    <t>Trim</t>
  </si>
  <si>
    <t>Inspection</t>
  </si>
  <si>
    <t>Recette</t>
  </si>
  <si>
    <t>Commune</t>
  </si>
  <si>
    <t>Revenu imposable</t>
  </si>
  <si>
    <t>Barème</t>
  </si>
  <si>
    <t>des impôts</t>
  </si>
  <si>
    <t>Déductions - Reversements</t>
  </si>
  <si>
    <t>Reversements</t>
  </si>
  <si>
    <t>A rappeler</t>
  </si>
  <si>
    <t>obligatoirement</t>
  </si>
  <si>
    <t xml:space="preserve"> Opérations imposables</t>
  </si>
  <si>
    <t xml:space="preserve"> Affaires bénéficiant d'une réfaction de </t>
  </si>
  <si>
    <t xml:space="preserve"> Affaires sans réfaction</t>
  </si>
  <si>
    <t xml:space="preserve"> Affaires exonérées</t>
  </si>
  <si>
    <t xml:space="preserve"> Catégories de revenus soumis à une retenue à la source</t>
  </si>
  <si>
    <r>
      <t xml:space="preserve"> IRG </t>
    </r>
    <r>
      <rPr>
        <sz val="9"/>
        <rFont val="Geneva"/>
        <family val="0"/>
      </rPr>
      <t>/ Traitements,salaires, pensions et rentes viagères</t>
    </r>
  </si>
  <si>
    <r>
      <t xml:space="preserve"> IRG</t>
    </r>
    <r>
      <rPr>
        <sz val="9"/>
        <rFont val="Geneva"/>
        <family val="0"/>
      </rPr>
      <t xml:space="preserve"> / RCDC (titres nominatifs)</t>
    </r>
  </si>
  <si>
    <r>
      <t xml:space="preserve"> IRG</t>
    </r>
    <r>
      <rPr>
        <sz val="9"/>
        <rFont val="Geneva"/>
        <family val="0"/>
      </rPr>
      <t xml:space="preserve"> / Bénéfices distribués par les sociétés de capitaux</t>
    </r>
  </si>
  <si>
    <r>
      <t xml:space="preserve"> IRG</t>
    </r>
    <r>
      <rPr>
        <sz val="9"/>
        <rFont val="Geneva"/>
        <family val="0"/>
      </rPr>
      <t xml:space="preserve"> / Revenus des bons de caisse anonymes</t>
    </r>
  </si>
  <si>
    <r>
      <t xml:space="preserve"> IRG</t>
    </r>
    <r>
      <rPr>
        <sz val="9"/>
        <rFont val="Geneva"/>
        <family val="0"/>
      </rPr>
      <t xml:space="preserve"> / Autres retenues à la source</t>
    </r>
  </si>
  <si>
    <r>
      <t xml:space="preserve"> IBS</t>
    </r>
    <r>
      <rPr>
        <sz val="9"/>
        <rFont val="Geneva"/>
        <family val="0"/>
      </rPr>
      <t xml:space="preserve"> / Autres retenues à la source</t>
    </r>
  </si>
  <si>
    <t xml:space="preserve">  (1) Joindre relevé détaillé des retenues</t>
  </si>
  <si>
    <t xml:space="preserve"> 1 - TAP</t>
  </si>
  <si>
    <t xml:space="preserve"> 2 - AP/IBS</t>
  </si>
  <si>
    <t xml:space="preserve"> 3 - VF</t>
  </si>
  <si>
    <t xml:space="preserve"> 4/1 - IRG/Salaires</t>
  </si>
  <si>
    <t xml:space="preserve"> 4/2 - IRG/Autres retenues</t>
  </si>
  <si>
    <t xml:space="preserve"> 4/3 - IBS Ret. à la source</t>
  </si>
  <si>
    <t xml:space="preserve"> déclaration conforme</t>
  </si>
  <si>
    <t xml:space="preserve"> Le receveur des impôts</t>
  </si>
  <si>
    <r>
      <t xml:space="preserve"> TVA / </t>
    </r>
    <r>
      <rPr>
        <b/>
        <sz val="8"/>
        <rFont val="Geneva"/>
        <family val="0"/>
      </rPr>
      <t>factures annulées</t>
    </r>
    <r>
      <rPr>
        <sz val="8"/>
        <rFont val="Geneva"/>
        <family val="0"/>
      </rPr>
      <t xml:space="preserve"> ou imp (art.18 CTCA)</t>
    </r>
  </si>
  <si>
    <t>TOTAL A RAPPELER  (C)</t>
  </si>
  <si>
    <t xml:space="preserve"> Production biens et denrées  (art. 21 CTVA)</t>
  </si>
  <si>
    <t xml:space="preserve"> Spectacles jeux divertis autres</t>
  </si>
  <si>
    <t xml:space="preserve"> Autres prestations (art. 21 CTVA)</t>
  </si>
  <si>
    <t xml:space="preserve"> Reventes en l'état  (art. 21 CTVA)</t>
  </si>
  <si>
    <r>
      <t xml:space="preserve"> TVA / achats </t>
    </r>
    <r>
      <rPr>
        <b/>
        <sz val="8"/>
        <rFont val="Geneva"/>
        <family val="0"/>
      </rPr>
      <t>biens amortissables</t>
    </r>
    <r>
      <rPr>
        <sz val="8"/>
        <rFont val="Geneva"/>
        <family val="0"/>
      </rPr>
      <t xml:space="preserve"> </t>
    </r>
    <r>
      <rPr>
        <sz val="6"/>
        <rFont val="Geneva"/>
        <family val="0"/>
      </rPr>
      <t>(art.38 CTCA)</t>
    </r>
  </si>
  <si>
    <r>
      <t xml:space="preserve"> Autres déductions</t>
    </r>
    <r>
      <rPr>
        <sz val="6"/>
        <rFont val="Geneva"/>
        <family val="0"/>
      </rPr>
      <t xml:space="preserve"> (Notification de précomptes, etc.)</t>
    </r>
  </si>
  <si>
    <r>
      <t xml:space="preserve"> TVA / </t>
    </r>
    <r>
      <rPr>
        <b/>
        <sz val="8"/>
        <rFont val="Geneva"/>
        <family val="0"/>
      </rPr>
      <t>achats</t>
    </r>
    <r>
      <rPr>
        <sz val="8"/>
        <rFont val="Geneva"/>
        <family val="0"/>
      </rPr>
      <t xml:space="preserve"> de matières et </t>
    </r>
    <r>
      <rPr>
        <b/>
        <sz val="8"/>
        <rFont val="Geneva"/>
        <family val="0"/>
      </rPr>
      <t>services</t>
    </r>
    <r>
      <rPr>
        <sz val="8"/>
        <rFont val="Geneva"/>
        <family val="0"/>
      </rPr>
      <t xml:space="preserve"> </t>
    </r>
    <r>
      <rPr>
        <sz val="6"/>
        <rFont val="Geneva"/>
        <family val="0"/>
      </rPr>
      <t>(art.29 CTCA)</t>
    </r>
  </si>
  <si>
    <r>
      <t xml:space="preserve"> Régularisation </t>
    </r>
    <r>
      <rPr>
        <b/>
        <sz val="8"/>
        <rFont val="Geneva"/>
        <family val="0"/>
      </rPr>
      <t>prorata</t>
    </r>
    <r>
      <rPr>
        <sz val="8"/>
        <rFont val="Geneva"/>
        <family val="0"/>
      </rPr>
      <t xml:space="preserve"> déduction (art.40 CTCA)</t>
    </r>
  </si>
  <si>
    <t>(A porter dans cadre récapitulation)</t>
  </si>
  <si>
    <t>A PAYER au titre du mois (C-B)</t>
  </si>
  <si>
    <t xml:space="preserve">  PRECOMPTE à reporter(B-C)</t>
  </si>
  <si>
    <t>Travaux immobiliers</t>
  </si>
  <si>
    <t>Production biens, denrées</t>
  </si>
  <si>
    <t>Traitements,salaires</t>
  </si>
  <si>
    <t>Autres retenues</t>
  </si>
  <si>
    <t>EE - Prest. Serv - (1)</t>
  </si>
  <si>
    <t>IBS de l'exercice n - 1</t>
  </si>
  <si>
    <t>Hors échéance</t>
  </si>
  <si>
    <t>Acomptes versés</t>
  </si>
  <si>
    <t>IBS dû</t>
  </si>
  <si>
    <t>Solde</t>
  </si>
  <si>
    <t>0prations imposables</t>
  </si>
  <si>
    <t>Liquidation  (20/04)</t>
  </si>
  <si>
    <t>An</t>
  </si>
  <si>
    <t>Saisir les données du mois</t>
  </si>
  <si>
    <t>Recap annuelle</t>
  </si>
  <si>
    <t>Déclaration du mois</t>
  </si>
  <si>
    <t>Journal des déclarations</t>
  </si>
  <si>
    <t>M E N U</t>
  </si>
  <si>
    <t>D I W</t>
  </si>
  <si>
    <t>Ecriture comptable</t>
  </si>
  <si>
    <t>Comptes à utiliser</t>
  </si>
  <si>
    <t xml:space="preserve"> Article d'imposition</t>
  </si>
  <si>
    <t>Novembre</t>
  </si>
  <si>
    <t>Décembre</t>
  </si>
  <si>
    <t>Mois :</t>
  </si>
  <si>
    <t>Wilaya de :</t>
  </si>
  <si>
    <t>Trimestre</t>
  </si>
  <si>
    <t>AP  / IBS</t>
  </si>
  <si>
    <t>non repris</t>
  </si>
  <si>
    <t>ci-dessus</t>
  </si>
  <si>
    <t xml:space="preserve"> Certifie sincère et véritable</t>
  </si>
  <si>
    <t xml:space="preserve"> aux documents comptables</t>
  </si>
  <si>
    <t xml:space="preserve"> le contenu de la présente</t>
  </si>
  <si>
    <t xml:space="preserve"> déclaration enregistrée</t>
  </si>
  <si>
    <t xml:space="preserve"> Payée par</t>
  </si>
  <si>
    <r>
      <t xml:space="preserve"> Reçu</t>
    </r>
    <r>
      <rPr>
        <sz val="9"/>
        <rFont val="Arial"/>
        <family val="2"/>
      </rPr>
      <t xml:space="preserve"> ce jour la présente </t>
    </r>
  </si>
  <si>
    <r>
      <t xml:space="preserve"> Prise en recette</t>
    </r>
    <r>
      <rPr>
        <sz val="9"/>
        <rFont val="Arial"/>
        <family val="2"/>
      </rPr>
      <t xml:space="preserve"> </t>
    </r>
  </si>
  <si>
    <t>………………………………………</t>
  </si>
  <si>
    <t xml:space="preserve"> sous le n° …………………..</t>
  </si>
  <si>
    <t xml:space="preserve"> A ………..…le………………</t>
  </si>
  <si>
    <t xml:space="preserve"> En numéraire……………….</t>
  </si>
  <si>
    <t xml:space="preserve"> par quit. N° …………………</t>
  </si>
  <si>
    <t>Opérations immobilières</t>
  </si>
  <si>
    <t>Ville</t>
  </si>
  <si>
    <t>Observarions éventuelles</t>
  </si>
  <si>
    <t>Échéances : 2, 5, et 10</t>
  </si>
  <si>
    <t xml:space="preserve">Pour toutes les feuilles, </t>
  </si>
  <si>
    <t>Il faut modifier uniquement</t>
  </si>
  <si>
    <t>les cellules en jaune !</t>
  </si>
  <si>
    <t>TIC</t>
  </si>
  <si>
    <t>C/201001/100</t>
  </si>
  <si>
    <t>C/201001/A.B.C</t>
  </si>
  <si>
    <t>C/201003/303/A/B</t>
  </si>
  <si>
    <t>C/201002/201</t>
  </si>
  <si>
    <t>C/201003/300/A/B/C</t>
  </si>
  <si>
    <t>Professions libérales</t>
  </si>
  <si>
    <t>Banques et assurances</t>
  </si>
  <si>
    <t>E3B12</t>
  </si>
  <si>
    <t>E3B13</t>
  </si>
  <si>
    <t>E3B21</t>
  </si>
  <si>
    <t>E3B22</t>
  </si>
  <si>
    <t>E3B23</t>
  </si>
  <si>
    <t>E3B24</t>
  </si>
  <si>
    <t>E3B25</t>
  </si>
  <si>
    <t>E3B26</t>
  </si>
  <si>
    <t>E3B28</t>
  </si>
  <si>
    <t>E3B31</t>
  </si>
  <si>
    <t>E3B32</t>
  </si>
  <si>
    <t>E3B33</t>
  </si>
  <si>
    <t>E3B34</t>
  </si>
  <si>
    <t>E3B35</t>
  </si>
  <si>
    <t>E3B36</t>
  </si>
  <si>
    <t>E3B37</t>
  </si>
  <si>
    <t>E3B91</t>
  </si>
  <si>
    <t>E3B92</t>
  </si>
  <si>
    <t>E3B93</t>
  </si>
  <si>
    <t>E3B94</t>
  </si>
  <si>
    <t>E3B95</t>
  </si>
  <si>
    <t>E3B96</t>
  </si>
  <si>
    <t>E3B11</t>
  </si>
  <si>
    <t>Consommations sur place</t>
  </si>
  <si>
    <t>C1A12</t>
  </si>
  <si>
    <t>C1A13</t>
  </si>
  <si>
    <t>C1A14</t>
  </si>
  <si>
    <t>C1A20</t>
  </si>
  <si>
    <t>E1M10</t>
  </si>
  <si>
    <t>E1M20</t>
  </si>
  <si>
    <t>C1C10</t>
  </si>
  <si>
    <t>E1L20</t>
  </si>
  <si>
    <t>E1L30</t>
  </si>
  <si>
    <t>E1L40</t>
  </si>
  <si>
    <t>E1L60</t>
  </si>
  <si>
    <t>E1L80</t>
  </si>
  <si>
    <t>E1M30</t>
  </si>
  <si>
    <t>E1M40</t>
  </si>
  <si>
    <t>C1A11</t>
  </si>
  <si>
    <t>Cpta</t>
  </si>
  <si>
    <t>E3B97</t>
  </si>
  <si>
    <t>E3B98</t>
  </si>
  <si>
    <t>E3B00</t>
  </si>
  <si>
    <t>E3B99</t>
  </si>
  <si>
    <t>RCDC (titres nominatifs)</t>
  </si>
  <si>
    <t>Bénéfices distribués</t>
  </si>
  <si>
    <t xml:space="preserve"> Production biens et denrées</t>
  </si>
  <si>
    <t xml:space="preserve"> Reventes en l'état</t>
  </si>
  <si>
    <t>E2E00</t>
  </si>
  <si>
    <t>Timbre de quittances</t>
  </si>
  <si>
    <t>Base AP</t>
  </si>
  <si>
    <t>Juillet</t>
  </si>
  <si>
    <t>Août</t>
  </si>
  <si>
    <t>Septembre</t>
  </si>
  <si>
    <t>Octobre</t>
  </si>
  <si>
    <t>Janvier</t>
  </si>
  <si>
    <t>Février</t>
  </si>
  <si>
    <t>Mars</t>
  </si>
  <si>
    <t>Avril</t>
  </si>
  <si>
    <t>Mai</t>
  </si>
  <si>
    <t>Juin</t>
  </si>
  <si>
    <t xml:space="preserve">Hors G50 </t>
  </si>
  <si>
    <t>Depuis 2000</t>
  </si>
  <si>
    <t>15-03, 15-06, 15-11</t>
  </si>
  <si>
    <t>Acomptes provisionnels</t>
  </si>
  <si>
    <t xml:space="preserve">Les cellules signalées par un triangle rouge comportent des commentaires, par ex. la cellule </t>
  </si>
  <si>
    <t>A1 de cette feuille. Pour afficher ceux-ci, placer le curseur de la souris au-dessus de ce triangle.</t>
  </si>
  <si>
    <t>Déclaration établie par le Cabinet comptable BOUHALI</t>
  </si>
  <si>
    <t>Article d'imposition:</t>
  </si>
  <si>
    <t>Recapitulation de la TVA à récupérer</t>
  </si>
  <si>
    <t>N°</t>
  </si>
  <si>
    <t>Désignation</t>
  </si>
  <si>
    <t>Date</t>
  </si>
  <si>
    <t>Numéro Fiscal</t>
  </si>
  <si>
    <t>N° RC</t>
  </si>
  <si>
    <t>Montant H.T</t>
  </si>
  <si>
    <t>TVA</t>
  </si>
  <si>
    <t xml:space="preserve"> Catégories de revenus soumis au versement forfaitaire</t>
  </si>
  <si>
    <t xml:space="preserve"> Identifiant fiscal / N.I.S</t>
  </si>
  <si>
    <t>Impôts et taxes</t>
  </si>
  <si>
    <t xml:space="preserve">             Détermination des acomptes et du solde de liquidation</t>
  </si>
  <si>
    <t xml:space="preserve">       Acomptes et solde I.B.S</t>
  </si>
  <si>
    <t>payer (D.A)</t>
  </si>
  <si>
    <t>A payer (D.A)</t>
  </si>
  <si>
    <t>CODE ACTIVITE</t>
  </si>
  <si>
    <t>Activité:</t>
  </si>
  <si>
    <t>Adresse:</t>
  </si>
  <si>
    <t>Commune:</t>
  </si>
  <si>
    <t xml:space="preserve"> 5 - Droit de timbre</t>
  </si>
  <si>
    <t xml:space="preserve"> 7 - TVA</t>
  </si>
  <si>
    <t xml:space="preserve">  Sur Etat</t>
  </si>
  <si>
    <t xml:space="preserve">          MONTANT TOTAL A PAYER </t>
  </si>
  <si>
    <t xml:space="preserve"> du …….......Agence………</t>
  </si>
  <si>
    <t>RECAPITULATION (EN D.A)</t>
  </si>
  <si>
    <t>"</t>
  </si>
  <si>
    <t xml:space="preserve"> Biens produits et denrées (art. 23 du CTVA)</t>
  </si>
  <si>
    <t xml:space="preserve"> Prestations de services (art. 23 du CTVA)</t>
  </si>
  <si>
    <t xml:space="preserve"> Opérations immobilières (art. 23 du CTVA)</t>
  </si>
  <si>
    <t xml:space="preserve"> Recettes professionnelles (Professions libérales)</t>
  </si>
  <si>
    <t>Actes Médicaux</t>
  </si>
  <si>
    <t>Commissionnaires &amp; Courtiers</t>
  </si>
  <si>
    <t>Fournitures d'énergie</t>
  </si>
  <si>
    <t>Production : biens, produits, denrées</t>
  </si>
  <si>
    <t>Revente en l'état</t>
  </si>
  <si>
    <t xml:space="preserve"> Spectacles jeux divertissements</t>
  </si>
  <si>
    <t>E3B14</t>
  </si>
  <si>
    <t>E3B15</t>
  </si>
  <si>
    <t>E3B16</t>
  </si>
  <si>
    <t>Revente en l'état : biens, produits, denrées</t>
  </si>
  <si>
    <t>Travaux immobiliers autres que ceux de 7%</t>
  </si>
  <si>
    <t>Professions Libérales</t>
  </si>
  <si>
    <t xml:space="preserve">       TOTAL GENERAL DES C.A</t>
  </si>
  <si>
    <t xml:space="preserve"> NATURE DES DEDUCTIONS</t>
  </si>
  <si>
    <t xml:space="preserve">     Total des déductions a opérer(B)</t>
  </si>
  <si>
    <t>Autres Prestations de Services</t>
  </si>
  <si>
    <r>
      <t>Opérations assujetties à la</t>
    </r>
    <r>
      <rPr>
        <b/>
        <sz val="10"/>
        <rFont val="Geneva"/>
        <family val="0"/>
      </rPr>
      <t xml:space="preserve"> </t>
    </r>
    <r>
      <rPr>
        <sz val="10"/>
        <rFont val="Geneva"/>
        <family val="0"/>
      </rPr>
      <t>TVA</t>
    </r>
  </si>
  <si>
    <t>TOTAL DES DEDUCTIONS A OPERER</t>
  </si>
  <si>
    <t>Recettes professionnelles (Professions Libérales)</t>
  </si>
  <si>
    <t>T.V.A sur achats de biens, matières et services</t>
  </si>
  <si>
    <t>T.V.A sur achats de biens amortissables (investissements)</t>
  </si>
  <si>
    <t xml:space="preserve"> TVA / Factures annulées ou impayées</t>
  </si>
  <si>
    <t>Année:</t>
  </si>
  <si>
    <t xml:space="preserve">        Recette des impôts </t>
  </si>
  <si>
    <t xml:space="preserve">            Inspection des impôts</t>
  </si>
  <si>
    <t xml:space="preserve">    Direction des Impôts</t>
  </si>
  <si>
    <t>de :</t>
  </si>
  <si>
    <t>IMPOTS ET TAXES PERCUS AU COMPTANT</t>
  </si>
  <si>
    <t>Id.Fisc / N.I.S:</t>
  </si>
  <si>
    <t xml:space="preserve">           TOTAL</t>
  </si>
  <si>
    <t xml:space="preserve">                         TOTAL</t>
  </si>
  <si>
    <r>
      <t xml:space="preserve"> IBS</t>
    </r>
    <r>
      <rPr>
        <sz val="9"/>
        <rFont val="Geneva"/>
        <family val="0"/>
      </rPr>
      <t xml:space="preserve"> / Entreprises étrangères non installées (Prest. services) (1)</t>
    </r>
  </si>
  <si>
    <t xml:space="preserve">               Opérations imposables</t>
  </si>
  <si>
    <t xml:space="preserve">  Cadre resérvé à l'inspection</t>
  </si>
  <si>
    <t xml:space="preserve">         Cadre réservé à la recette</t>
  </si>
  <si>
    <t xml:space="preserve">     Cadre réservé au contribuable</t>
  </si>
  <si>
    <t xml:space="preserve"> A :</t>
  </si>
  <si>
    <t xml:space="preserve"> le :</t>
  </si>
  <si>
    <t xml:space="preserve">    Cachet,                     Signature</t>
  </si>
  <si>
    <t xml:space="preserve">  Cachet,         Signature</t>
  </si>
  <si>
    <t xml:space="preserve"> Chq poste……… du………….</t>
  </si>
  <si>
    <t xml:space="preserve"> Chq banque N°…………………</t>
  </si>
  <si>
    <t>Commissionnaire £ cortiers</t>
  </si>
  <si>
    <t>Fournitured'énergie</t>
  </si>
  <si>
    <t xml:space="preserve">BORDEREAU AVIS DE VERSSEMENT </t>
  </si>
  <si>
    <t>NATURE DE L'IMPOT</t>
  </si>
  <si>
    <t>CA BRUT</t>
  </si>
  <si>
    <t>CA EXO</t>
  </si>
  <si>
    <t>CA IMPOSABLE</t>
  </si>
  <si>
    <t>TAUX</t>
  </si>
  <si>
    <t>MONT A PAYER</t>
  </si>
  <si>
    <t>REVENUE NET IMPOSABLE</t>
  </si>
  <si>
    <t>MONTANT APAYER</t>
  </si>
  <si>
    <t xml:space="preserve"> IRG Salaires</t>
  </si>
  <si>
    <t>Baréme</t>
  </si>
  <si>
    <t xml:space="preserve"> IRG sur le revenue</t>
  </si>
  <si>
    <t>Total  IRG</t>
  </si>
  <si>
    <t xml:space="preserve">ECHEANCE </t>
  </si>
  <si>
    <t>DETERMINATION DES 
ACCOMPTES PROVISIONNELS</t>
  </si>
  <si>
    <t>Acompte IBS</t>
  </si>
  <si>
    <t>LIQUIDATION IBS</t>
  </si>
  <si>
    <t>MONTANTS</t>
  </si>
  <si>
    <t>DROITS DE TIMBRES</t>
  </si>
  <si>
    <t>NATURE DES IMPOTS</t>
  </si>
  <si>
    <t>C.A BRUT</t>
  </si>
  <si>
    <t>C.A. EXONERE</t>
  </si>
  <si>
    <t>C.A IMPOSABLE</t>
  </si>
  <si>
    <t>MT/A PAYE</t>
  </si>
  <si>
    <t>T.V.A</t>
  </si>
  <si>
    <t>Montant des droits</t>
  </si>
  <si>
    <t>DEDUCTION A OPERER T.V.A</t>
  </si>
  <si>
    <t>Total a recuperer</t>
  </si>
  <si>
    <t>Montant (a payer, précompte)</t>
  </si>
  <si>
    <t xml:space="preserve">         RECAPITULATION</t>
  </si>
  <si>
    <t>IRG SALAIRES</t>
  </si>
  <si>
    <t>IRG AUTRES RETENUES</t>
  </si>
  <si>
    <t>DROIT DE TIMBRE</t>
  </si>
  <si>
    <t>AUTRES</t>
  </si>
  <si>
    <t>MONTANT TOTAL APAYER</t>
  </si>
  <si>
    <t xml:space="preserve">Certifie sincére et veritable le contenu de la présente déclaration et conforme aux documents comptables    </t>
  </si>
  <si>
    <t>TAXE SUR L' ACTIVITE PROFETIONNELLE  (TAP)</t>
  </si>
  <si>
    <t>T    A    P</t>
  </si>
  <si>
    <t>I           B            S</t>
  </si>
  <si>
    <t>TIMB</t>
  </si>
  <si>
    <t>T  V  A</t>
  </si>
  <si>
    <t>DEDUCTIONS</t>
  </si>
  <si>
    <t>RECAPITULATION</t>
  </si>
  <si>
    <t>NOM PRENOM .  DEBIT MALIK</t>
  </si>
  <si>
    <t>ACTIVITE :  TPV</t>
  </si>
  <si>
    <t xml:space="preserve">ADRESSE : ISSOUBAKENE MAATKAS </t>
  </si>
  <si>
    <t>WILAYA DE TIZI-OUZOU</t>
  </si>
  <si>
    <t>INSPECTION DE MAATKAS</t>
  </si>
  <si>
    <t>RECETTE DE DRA BEN KHEDDA</t>
  </si>
  <si>
    <t>COMMUNE DE MAATKAS</t>
  </si>
  <si>
    <t>IF N° 197815290062718</t>
  </si>
  <si>
    <t>ART N° 15290119828</t>
  </si>
  <si>
    <t xml:space="preserve">G.50 du  : </t>
  </si>
  <si>
    <t xml:space="preserve">A                     LE  </t>
  </si>
  <si>
    <t xml:space="preserve">PERIODE DECLATION : </t>
  </si>
  <si>
    <t>Raison social:</t>
  </si>
  <si>
    <t>KOUBA</t>
  </si>
  <si>
    <t xml:space="preserve">BP : </t>
  </si>
  <si>
    <t>3 ème acompte IBS</t>
  </si>
  <si>
    <t xml:space="preserve">      Serie G. N°50 (2022)</t>
  </si>
  <si>
    <t>1 er</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</si>
</sst>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A&quot;;\-#,##0\ &quot;DA&quot;"/>
    <numFmt numFmtId="165" formatCode="#,##0\ &quot;DA&quot;;[Red]\-#,##0\ &quot;DA&quot;"/>
    <numFmt numFmtId="166" formatCode="#,##0.00\ &quot;DA&quot;;\-#,##0.00\ &quot;DA&quot;"/>
    <numFmt numFmtId="167" formatCode="#,##0.00\ &quot;DA&quot;;[Red]\-#,##0.00\ &quot;DA&quot;"/>
    <numFmt numFmtId="168" formatCode="_-* #,##0\ &quot;DA&quot;_-;\-* #,##0\ &quot;DA&quot;_-;_-* &quot;-&quot;\ &quot;DA&quot;_-;_-@_-"/>
    <numFmt numFmtId="169" formatCode="_-* #,##0\ _D_A_-;\-* #,##0\ _D_A_-;_-* &quot;-&quot;\ _D_A_-;_-@_-"/>
    <numFmt numFmtId="170" formatCode="_-* #,##0.00\ &quot;DA&quot;_-;\-* #,##0.00\ &quot;DA&quot;_-;_-* &quot;-&quot;??\ &quot;DA&quot;_-;_-@_-"/>
    <numFmt numFmtId="171" formatCode="_-* #,##0.00\ _D_A_-;\-* #,##0.00\ _D_A_-;_-* &quot;-&quot;??\ _D_A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0;[Red]\-#,##0"/>
    <numFmt numFmtId="190" formatCode="#,##0.00;\-#,##0.00"/>
    <numFmt numFmtId="191" formatCode="#,##0.00;[Red]\-#,##0.00"/>
    <numFmt numFmtId="192" formatCode="d/mm/yy"/>
    <numFmt numFmtId="193" formatCode="d/mm/yy\ hh:mm"/>
    <numFmt numFmtId="194" formatCode="#,##0.0"/>
    <numFmt numFmtId="195" formatCode="mm\-yy"/>
    <numFmt numFmtId="196" formatCode="mmm"/>
    <numFmt numFmtId="197" formatCode="mm"/>
    <numFmt numFmtId="198" formatCode="0;0;"/>
    <numFmt numFmtId="199" formatCode="0.0"/>
    <numFmt numFmtId="200" formatCode="#,##0.000"/>
    <numFmt numFmtId="201" formatCode="#,##0.0;[Red]\-#,##0.0"/>
    <numFmt numFmtId="202" formatCode="0.0%"/>
    <numFmt numFmtId="203" formatCode="_-* #,##0.00\ _F\-;\-* #,##0.00\ _F\-;_-* &quot;-&quot;??\ _F_-;_-@_-"/>
    <numFmt numFmtId="204" formatCode="00"/>
    <numFmt numFmtId="205" formatCode="dd\ \-\ mm\ \-\ yyyy"/>
    <numFmt numFmtId="206" formatCode="dd\-mm\-yyyy"/>
    <numFmt numFmtId="207" formatCode="yyyy"/>
    <numFmt numFmtId="208" formatCode="d/m/yy"/>
    <numFmt numFmtId="209" formatCode="&quot;F&quot;#,##0.00_);[Red]\(&quot;F&quot;#,##0.00\)"/>
    <numFmt numFmtId="210" formatCode="###,##0.00\ &quot;F&quot;;\-###,##0.00\ &quot;F&quot;"/>
    <numFmt numFmtId="211" formatCode="0.0000"/>
    <numFmt numFmtId="212" formatCode="_-* #,##0.00\ _F_-;* #,##0.00\ _F_-;_*\ &quot;-&quot;??\ _F_-;_-@_-"/>
    <numFmt numFmtId="213" formatCode="_-* #,##0.00\ _F;* #,##0.00\ _F;_*\ &quot;-&quot;??\ _F_-;_-@_-"/>
    <numFmt numFmtId="214" formatCode="_-* #,##0.00\ _-;\-* #,##0.00\ _-;_-* &quot;-&quot;??\ _F_-;_-@_-"/>
    <numFmt numFmtId="215" formatCode="_-* #,##0\ _-;\-* #,##0\ _-;_-* &quot;-&quot;\ _F_-;_-@_-"/>
    <numFmt numFmtId="216" formatCode="_-* #,##0\ _-;* #,##0\ _-;* &quot;-&quot;\ _F_-;_-@_-"/>
    <numFmt numFmtId="217" formatCode="_-* #,##0\ _-;\-* #,##0\ _-;\-* &quot;-&quot;\ _F_-;_-@_-"/>
    <numFmt numFmtId="218" formatCode="#,##0\ _f;\-#,##0\ _F"/>
    <numFmt numFmtId="219" formatCode="_-* #,##0.0\ _-;\-* #,##0.0\ _-;_-* &quot;-&quot;\ _F_-;_-@_-"/>
    <numFmt numFmtId="220" formatCode="_-* #,##0.0\ _F_-;\-* #,##0.0\ _F_-;_-* &quot;-&quot;\ _F_-;_-@_-"/>
    <numFmt numFmtId="221" formatCode="#,##0.000;[Red]\-#,##0.000"/>
    <numFmt numFmtId="222" formatCode="#,##0.00_ ;[Red]\-#,##0.00\ "/>
    <numFmt numFmtId="223" formatCode="&quot;Vrai&quot;;&quot;Vrai&quot;;&quot;Faux&quot;"/>
    <numFmt numFmtId="224" formatCode="&quot;Actif&quot;;&quot;Actif&quot;;&quot;Inactif&quot;"/>
    <numFmt numFmtId="225" formatCode="[$€-2]\ #,##0.00_);[Red]\([$€-2]\ #,##0.00\)"/>
    <numFmt numFmtId="226" formatCode="[$-40C]dddd\ d\ mmmm\ yyyy"/>
  </numFmts>
  <fonts count="103">
    <font>
      <sz val="10"/>
      <name val="Geneva"/>
      <family val="0"/>
    </font>
    <font>
      <b/>
      <sz val="10"/>
      <name val="Geneva"/>
      <family val="0"/>
    </font>
    <font>
      <i/>
      <sz val="10"/>
      <name val="Geneva"/>
      <family val="0"/>
    </font>
    <font>
      <b/>
      <i/>
      <sz val="10"/>
      <name val="Geneva"/>
      <family val="0"/>
    </font>
    <font>
      <sz val="9"/>
      <name val="Geneva"/>
      <family val="0"/>
    </font>
    <font>
      <sz val="8"/>
      <name val="Geneva"/>
      <family val="0"/>
    </font>
    <font>
      <b/>
      <sz val="8"/>
      <name val="Geneva"/>
      <family val="0"/>
    </font>
    <font>
      <sz val="8"/>
      <name val="Arial"/>
      <family val="2"/>
    </font>
    <font>
      <b/>
      <sz val="8"/>
      <name val="Arial"/>
      <family val="2"/>
    </font>
    <font>
      <sz val="8"/>
      <name val="Times New Roman"/>
      <family val="1"/>
    </font>
    <font>
      <b/>
      <sz val="10"/>
      <color indexed="9"/>
      <name val="Geneva"/>
      <family val="0"/>
    </font>
    <font>
      <b/>
      <sz val="9"/>
      <name val="Geneva"/>
      <family val="0"/>
    </font>
    <font>
      <sz val="10"/>
      <name val="Times New Roman"/>
      <family val="1"/>
    </font>
    <font>
      <sz val="10"/>
      <name val="Arial"/>
      <family val="2"/>
    </font>
    <font>
      <b/>
      <sz val="12"/>
      <name val="Geneva"/>
      <family val="0"/>
    </font>
    <font>
      <sz val="11"/>
      <name val="Geneva"/>
      <family val="0"/>
    </font>
    <font>
      <b/>
      <sz val="14"/>
      <name val="Geneva"/>
      <family val="0"/>
    </font>
    <font>
      <sz val="12"/>
      <name val="Times New Roman"/>
      <family val="1"/>
    </font>
    <font>
      <sz val="11"/>
      <name val="Times New Roman"/>
      <family val="1"/>
    </font>
    <font>
      <b/>
      <sz val="10"/>
      <name val="Arial"/>
      <family val="2"/>
    </font>
    <font>
      <sz val="8"/>
      <name val="Tahoma"/>
      <family val="2"/>
    </font>
    <font>
      <sz val="10"/>
      <color indexed="8"/>
      <name val="Arial"/>
      <family val="2"/>
    </font>
    <font>
      <sz val="9"/>
      <name val="Arial"/>
      <family val="2"/>
    </font>
    <font>
      <b/>
      <sz val="11"/>
      <color indexed="9"/>
      <name val="Arial"/>
      <family val="2"/>
    </font>
    <font>
      <b/>
      <sz val="10"/>
      <color indexed="8"/>
      <name val="Arial"/>
      <family val="2"/>
    </font>
    <font>
      <b/>
      <sz val="8"/>
      <color indexed="25"/>
      <name val="Arial"/>
      <family val="2"/>
    </font>
    <font>
      <b/>
      <sz val="12"/>
      <name val="Arial"/>
      <family val="2"/>
    </font>
    <font>
      <b/>
      <sz val="12"/>
      <name val="Times New Roman"/>
      <family val="1"/>
    </font>
    <font>
      <b/>
      <sz val="11"/>
      <name val="Geneva"/>
      <family val="0"/>
    </font>
    <font>
      <sz val="8"/>
      <color indexed="8"/>
      <name val="Arial"/>
      <family val="2"/>
    </font>
    <font>
      <b/>
      <sz val="8"/>
      <color indexed="8"/>
      <name val="Arial"/>
      <family val="2"/>
    </font>
    <font>
      <b/>
      <sz val="9"/>
      <color indexed="18"/>
      <name val="Geneva"/>
      <family val="0"/>
    </font>
    <font>
      <b/>
      <sz val="8"/>
      <name val="Tahoma"/>
      <family val="2"/>
    </font>
    <font>
      <sz val="6"/>
      <name val="Geneva"/>
      <family val="0"/>
    </font>
    <font>
      <sz val="9"/>
      <name val="Times New Roman"/>
      <family val="1"/>
    </font>
    <font>
      <b/>
      <sz val="11"/>
      <name val="Times New Roman"/>
      <family val="1"/>
    </font>
    <font>
      <b/>
      <sz val="8"/>
      <color indexed="18"/>
      <name val="Geneva"/>
      <family val="0"/>
    </font>
    <font>
      <b/>
      <sz val="9"/>
      <color indexed="9"/>
      <name val="Arial"/>
      <family val="2"/>
    </font>
    <font>
      <b/>
      <sz val="9"/>
      <name val="Arial"/>
      <family val="2"/>
    </font>
    <font>
      <b/>
      <sz val="7"/>
      <name val="Arial"/>
      <family val="2"/>
    </font>
    <font>
      <sz val="8"/>
      <color indexed="16"/>
      <name val="Arial"/>
      <family val="2"/>
    </font>
    <font>
      <b/>
      <u val="single"/>
      <sz val="8"/>
      <name val="Tahoma"/>
      <family val="2"/>
    </font>
    <font>
      <b/>
      <sz val="6"/>
      <name val="Geneva"/>
      <family val="0"/>
    </font>
    <font>
      <sz val="7"/>
      <name val="Geneva"/>
      <family val="0"/>
    </font>
    <font>
      <sz val="9"/>
      <color indexed="9"/>
      <name val="arial"/>
      <family val="2"/>
    </font>
    <font>
      <sz val="7"/>
      <name val="Arial"/>
      <family val="2"/>
    </font>
    <font>
      <b/>
      <sz val="8"/>
      <color indexed="9"/>
      <name val="Arial"/>
      <family val="2"/>
    </font>
    <font>
      <b/>
      <sz val="10"/>
      <color indexed="16"/>
      <name val="Arial"/>
      <family val="2"/>
    </font>
    <font>
      <sz val="9"/>
      <name val="Tahoma"/>
      <family val="2"/>
    </font>
    <font>
      <b/>
      <sz val="8.5"/>
      <name val="Tahoma"/>
      <family val="2"/>
    </font>
    <font>
      <sz val="8.5"/>
      <name val="Tahoma"/>
      <family val="2"/>
    </font>
    <font>
      <i/>
      <sz val="9"/>
      <color indexed="18"/>
      <name val="Geneva"/>
      <family val="0"/>
    </font>
    <font>
      <sz val="8"/>
      <color indexed="18"/>
      <name val="Geneva"/>
      <family val="0"/>
    </font>
    <font>
      <b/>
      <sz val="8.5"/>
      <color indexed="18"/>
      <name val="Geneva"/>
      <family val="0"/>
    </font>
    <font>
      <sz val="10"/>
      <name val="Webdings"/>
      <family val="1"/>
    </font>
    <font>
      <b/>
      <u val="single"/>
      <sz val="14"/>
      <name val="Book Antiqua"/>
      <family val="1"/>
    </font>
    <font>
      <b/>
      <sz val="10"/>
      <name val="Book Antiqua"/>
      <family val="1"/>
    </font>
    <font>
      <b/>
      <u val="single"/>
      <sz val="12"/>
      <name val="Geneva"/>
      <family val="0"/>
    </font>
    <font>
      <b/>
      <sz val="12"/>
      <name val="Book Antiqua"/>
      <family val="1"/>
    </font>
    <font>
      <sz val="12"/>
      <name val="Arial"/>
      <family val="2"/>
    </font>
    <font>
      <b/>
      <i/>
      <u val="single"/>
      <sz val="12"/>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name val="Calibri"/>
      <family val="2"/>
    </font>
    <font>
      <sz val="9"/>
      <color indexed="8"/>
      <name val="Geneva"/>
      <family val="0"/>
    </font>
    <font>
      <b/>
      <sz val="9"/>
      <color indexed="8"/>
      <name val="Geneva"/>
      <family val="0"/>
    </font>
    <font>
      <b/>
      <sz val="8"/>
      <color indexed="8"/>
      <name val="Geneva"/>
      <family val="0"/>
    </font>
    <font>
      <b/>
      <sz val="12"/>
      <color indexed="8"/>
      <name val="Geneva"/>
      <family val="0"/>
    </font>
    <font>
      <sz val="8"/>
      <color indexed="8"/>
      <name val="Geneva"/>
      <family val="0"/>
    </font>
    <font>
      <b/>
      <sz val="10"/>
      <color indexed="8"/>
      <name val="Geneva"/>
      <family val="0"/>
    </font>
    <font>
      <sz val="10"/>
      <color indexed="8"/>
      <name val="Genev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1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1"/>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63"/>
        <bgColor indexed="64"/>
      </patternFill>
    </fill>
    <fill>
      <patternFill patternType="solid">
        <fgColor indexed="32"/>
        <bgColor indexed="64"/>
      </patternFill>
    </fill>
    <fill>
      <patternFill patternType="solid">
        <fgColor indexed="18"/>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color indexed="63"/>
      </right>
      <top>
        <color indexed="63"/>
      </top>
      <bottom>
        <color indexed="63"/>
      </bottom>
    </border>
    <border>
      <left>
        <color indexed="63"/>
      </left>
      <right style="thin">
        <color indexed="23"/>
      </right>
      <top>
        <color indexed="63"/>
      </top>
      <bottom>
        <color indexed="63"/>
      </bottom>
    </border>
    <border>
      <left style="thin">
        <color indexed="9"/>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hair"/>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style="hair"/>
      <bottom style="hair"/>
    </border>
    <border>
      <left style="thin"/>
      <right style="medium"/>
      <top style="hair"/>
      <bottom style="hair"/>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thin"/>
      <top style="hair"/>
      <bottom style="medium"/>
    </border>
    <border>
      <left style="thin"/>
      <right>
        <color indexed="63"/>
      </right>
      <top style="medium"/>
      <bottom style="thin"/>
    </border>
    <border>
      <left style="thin"/>
      <right>
        <color indexed="63"/>
      </right>
      <top style="thin"/>
      <bottom style="hair"/>
    </border>
    <border>
      <left style="thin"/>
      <right style="thin"/>
      <top style="thin"/>
      <bottom>
        <color indexed="63"/>
      </bottom>
    </border>
    <border>
      <left style="thin"/>
      <right style="thin"/>
      <top style="medium"/>
      <bottom style="thin"/>
    </border>
    <border>
      <left>
        <color indexed="63"/>
      </left>
      <right style="thin"/>
      <top>
        <color indexed="63"/>
      </top>
      <bottom style="hair"/>
    </border>
    <border>
      <left style="thin"/>
      <right style="medium"/>
      <top>
        <color indexed="63"/>
      </top>
      <bottom style="hair"/>
    </border>
    <border>
      <left style="thin"/>
      <right style="medium"/>
      <top style="thin"/>
      <bottom style="medium"/>
    </border>
    <border>
      <left style="thin"/>
      <right style="medium"/>
      <top style="medium"/>
      <bottom style="thin"/>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style="medium"/>
      <right style="thin"/>
      <top>
        <color indexed="63"/>
      </top>
      <bottom style="medium"/>
    </border>
    <border>
      <left style="medium"/>
      <right style="medium"/>
      <top style="medium"/>
      <bottom>
        <color indexed="63"/>
      </bottom>
    </border>
    <border>
      <left>
        <color indexed="63"/>
      </left>
      <right style="medium"/>
      <top>
        <color indexed="63"/>
      </top>
      <bottom style="hair"/>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color indexed="63"/>
      </top>
      <bottom>
        <color indexed="63"/>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style="thin">
        <color indexed="9"/>
      </left>
      <right style="thin">
        <color indexed="23"/>
      </right>
      <top>
        <color indexed="63"/>
      </top>
      <bottom>
        <color indexed="63"/>
      </bottom>
    </border>
    <border>
      <left style="thin"/>
      <right style="thin"/>
      <top style="hair"/>
      <bottom>
        <color indexed="63"/>
      </bottom>
    </border>
    <border>
      <left style="thin">
        <color indexed="9"/>
      </left>
      <right style="thin">
        <color indexed="23"/>
      </right>
      <top>
        <color indexed="63"/>
      </top>
      <bottom style="thin">
        <color indexed="23"/>
      </bottom>
    </border>
    <border>
      <left style="thin">
        <color indexed="9"/>
      </left>
      <right style="thin"/>
      <top style="thin">
        <color indexed="9"/>
      </top>
      <bottom>
        <color indexed="63"/>
      </bottom>
    </border>
    <border>
      <left style="thin">
        <color indexed="9"/>
      </left>
      <right style="thin"/>
      <top>
        <color indexed="63"/>
      </top>
      <bottom>
        <color indexed="63"/>
      </bottom>
    </border>
    <border>
      <left style="thin">
        <color indexed="9"/>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hair"/>
      <bottom>
        <color indexed="63"/>
      </bottom>
    </border>
    <border>
      <left style="thin"/>
      <right style="medium"/>
      <top style="medium"/>
      <bottom style="hair"/>
    </border>
    <border>
      <left style="thin"/>
      <right style="medium"/>
      <top style="hair"/>
      <bottom>
        <color indexed="63"/>
      </bottom>
    </border>
    <border>
      <left style="thin"/>
      <right style="medium"/>
      <top style="thin"/>
      <bottom style="thin"/>
    </border>
    <border>
      <left style="thin"/>
      <right style="medium"/>
      <top>
        <color indexed="63"/>
      </top>
      <bottom style="medium"/>
    </border>
    <border>
      <left style="thin"/>
      <right>
        <color indexed="63"/>
      </right>
      <top style="thin"/>
      <bottom style="medium"/>
    </border>
    <border>
      <left>
        <color indexed="63"/>
      </left>
      <right style="medium"/>
      <top style="hair"/>
      <bottom style="medium"/>
    </border>
    <border>
      <left style="medium"/>
      <right style="medium"/>
      <top style="medium"/>
      <bottom style="medium"/>
    </border>
    <border>
      <left style="thin"/>
      <right style="medium"/>
      <top>
        <color indexed="63"/>
      </top>
      <bottom>
        <color indexed="63"/>
      </bottom>
    </border>
    <border>
      <left style="thin">
        <color indexed="9"/>
      </left>
      <right>
        <color indexed="63"/>
      </right>
      <top style="thin">
        <color indexed="9"/>
      </top>
      <bottom style="thick">
        <color indexed="22"/>
      </bottom>
    </border>
    <border>
      <left>
        <color indexed="63"/>
      </left>
      <right>
        <color indexed="63"/>
      </right>
      <top style="thin">
        <color indexed="9"/>
      </top>
      <bottom style="thick">
        <color indexed="22"/>
      </bottom>
    </border>
    <border>
      <left>
        <color indexed="63"/>
      </left>
      <right style="thin">
        <color indexed="23"/>
      </right>
      <top style="thin">
        <color indexed="9"/>
      </top>
      <bottom style="thick">
        <color indexed="22"/>
      </bottom>
    </border>
    <border>
      <left style="thin">
        <color indexed="9"/>
      </left>
      <right>
        <color indexed="63"/>
      </right>
      <top style="thin">
        <color indexed="9"/>
      </top>
      <bottom style="thin">
        <color indexed="9"/>
      </bottom>
    </border>
    <border>
      <left>
        <color indexed="63"/>
      </left>
      <right style="thin"/>
      <top style="thin">
        <color indexed="9"/>
      </top>
      <bottom style="thin">
        <color indexed="9"/>
      </bottom>
    </border>
    <border>
      <left style="medium"/>
      <right>
        <color indexed="63"/>
      </right>
      <top style="thin"/>
      <bottom>
        <color indexed="63"/>
      </bottom>
    </border>
    <border>
      <left>
        <color indexed="63"/>
      </left>
      <right style="medium"/>
      <top style="thin"/>
      <bottom style="hair"/>
    </border>
    <border>
      <left>
        <color indexed="63"/>
      </left>
      <right style="medium"/>
      <top style="thin"/>
      <bottom style="medium"/>
    </border>
    <border>
      <left style="thin"/>
      <right>
        <color indexed="63"/>
      </right>
      <top style="medium"/>
      <bottom style="hair"/>
    </border>
    <border>
      <left>
        <color indexed="63"/>
      </left>
      <right style="thin"/>
      <top style="medium"/>
      <bottom style="hair"/>
    </border>
    <border>
      <left style="thin"/>
      <right>
        <color indexed="63"/>
      </right>
      <top style="hair"/>
      <bottom style="thin"/>
    </border>
    <border>
      <left>
        <color indexed="63"/>
      </left>
      <right style="medium"/>
      <top style="hair"/>
      <bottom style="thin"/>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color indexed="63"/>
      </left>
      <right style="medium">
        <color indexed="22"/>
      </right>
      <top style="medium"/>
      <bottom style="thin"/>
    </border>
    <border>
      <left style="medium">
        <color indexed="22"/>
      </left>
      <right style="medium"/>
      <top style="medium"/>
      <bottom style="thin"/>
    </border>
    <border>
      <left style="medium"/>
      <right style="medium">
        <color indexed="22"/>
      </right>
      <top style="medium"/>
      <bottom style="thin"/>
    </border>
    <border>
      <left>
        <color indexed="63"/>
      </left>
      <right style="medium">
        <color indexed="22"/>
      </right>
      <top>
        <color indexed="63"/>
      </top>
      <bottom style="medium"/>
    </border>
    <border>
      <left style="medium">
        <color indexed="22"/>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0" borderId="2" applyNumberFormat="0" applyFill="0" applyAlignment="0" applyProtection="0"/>
    <xf numFmtId="1" fontId="13" fillId="0" borderId="3" applyFill="0">
      <alignment horizontal="center" vertical="center"/>
      <protection/>
    </xf>
    <xf numFmtId="0" fontId="0" fillId="27" borderId="4" applyNumberFormat="0" applyFont="0" applyAlignment="0" applyProtection="0"/>
    <xf numFmtId="14" fontId="21" fillId="28" borderId="3" applyFill="0">
      <alignment vertical="center"/>
      <protection/>
    </xf>
    <xf numFmtId="0" fontId="90" fillId="29" borderId="1" applyNumberFormat="0" applyAlignment="0" applyProtection="0"/>
    <xf numFmtId="0" fontId="91"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13" fillId="0" borderId="3" applyFill="0">
      <alignment vertical="center"/>
      <protection/>
    </xf>
    <xf numFmtId="0" fontId="92"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9" fontId="0" fillId="0" borderId="0" applyFont="0" applyFill="0" applyBorder="0" applyAlignment="0" applyProtection="0"/>
    <xf numFmtId="0" fontId="93" fillId="32" borderId="0" applyNumberFormat="0" applyBorder="0" applyAlignment="0" applyProtection="0"/>
    <xf numFmtId="210" fontId="13" fillId="0" borderId="0" applyFill="0" applyBorder="0">
      <alignment vertical="center"/>
      <protection/>
    </xf>
    <xf numFmtId="0" fontId="94" fillId="26" borderId="5" applyNumberFormat="0" applyAlignment="0" applyProtection="0"/>
    <xf numFmtId="0" fontId="13" fillId="0" borderId="3" applyFill="0">
      <alignment vertical="center"/>
      <protection/>
    </xf>
    <xf numFmtId="0" fontId="95" fillId="0" borderId="0" applyNumberFormat="0" applyFill="0" applyBorder="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0" borderId="7" applyNumberFormat="0" applyFill="0" applyAlignment="0" applyProtection="0"/>
    <xf numFmtId="0" fontId="99" fillId="0" borderId="8" applyNumberFormat="0" applyFill="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33" borderId="10" applyNumberFormat="0" applyAlignment="0" applyProtection="0"/>
  </cellStyleXfs>
  <cellXfs count="740">
    <xf numFmtId="0" fontId="0" fillId="0" borderId="0" xfId="0" applyAlignment="1">
      <alignment/>
    </xf>
    <xf numFmtId="0" fontId="0" fillId="34" borderId="0" xfId="0" applyFill="1" applyAlignment="1">
      <alignment/>
    </xf>
    <xf numFmtId="0" fontId="5" fillId="0" borderId="0" xfId="0" applyFont="1" applyFill="1" applyAlignment="1">
      <alignment/>
    </xf>
    <xf numFmtId="0" fontId="0" fillId="0" borderId="0" xfId="0" applyFill="1" applyAlignment="1">
      <alignment/>
    </xf>
    <xf numFmtId="0" fontId="0" fillId="0" borderId="0" xfId="0" applyBorder="1" applyAlignment="1">
      <alignment/>
    </xf>
    <xf numFmtId="0" fontId="5" fillId="0" borderId="3" xfId="0" applyFont="1" applyBorder="1" applyAlignment="1">
      <alignment/>
    </xf>
    <xf numFmtId="0" fontId="13" fillId="35" borderId="0" xfId="53" applyFill="1">
      <alignment/>
      <protection/>
    </xf>
    <xf numFmtId="0" fontId="24" fillId="36" borderId="11" xfId="58" applyFont="1" applyFill="1" applyBorder="1" applyAlignment="1">
      <alignment horizontal="left"/>
      <protection/>
    </xf>
    <xf numFmtId="0" fontId="24" fillId="36" borderId="0" xfId="58" applyFont="1" applyFill="1" applyBorder="1" applyAlignment="1">
      <alignment horizontal="left"/>
      <protection/>
    </xf>
    <xf numFmtId="0" fontId="21" fillId="36" borderId="12" xfId="58" applyFont="1" applyFill="1" applyBorder="1" applyAlignment="1">
      <alignment/>
      <protection/>
    </xf>
    <xf numFmtId="0" fontId="25" fillId="36" borderId="13" xfId="58" applyFont="1" applyFill="1" applyBorder="1" applyAlignment="1">
      <alignment horizontal="right"/>
      <protection/>
    </xf>
    <xf numFmtId="0" fontId="21" fillId="36" borderId="14" xfId="58" applyFont="1" applyFill="1" applyBorder="1" applyAlignment="1">
      <alignment/>
      <protection/>
    </xf>
    <xf numFmtId="0" fontId="0" fillId="35" borderId="0" xfId="0" applyFill="1" applyAlignment="1">
      <alignment/>
    </xf>
    <xf numFmtId="0" fontId="14" fillId="35" borderId="0" xfId="0" applyFont="1" applyFill="1" applyAlignment="1">
      <alignment/>
    </xf>
    <xf numFmtId="0" fontId="26" fillId="35" borderId="0" xfId="53" applyFont="1" applyFill="1">
      <alignment/>
      <protection/>
    </xf>
    <xf numFmtId="9" fontId="17" fillId="0" borderId="15" xfId="0" applyNumberFormat="1" applyFont="1" applyBorder="1" applyAlignment="1">
      <alignment/>
    </xf>
    <xf numFmtId="0" fontId="7" fillId="35" borderId="16" xfId="58" applyFont="1" applyFill="1" applyBorder="1" applyAlignment="1" applyProtection="1">
      <alignment horizontal="center"/>
      <protection locked="0"/>
    </xf>
    <xf numFmtId="0" fontId="8" fillId="35" borderId="16" xfId="58" applyFont="1" applyFill="1" applyBorder="1" applyAlignment="1" applyProtection="1">
      <alignment horizontal="center"/>
      <protection locked="0"/>
    </xf>
    <xf numFmtId="0" fontId="30" fillId="36" borderId="11" xfId="58" applyFont="1" applyFill="1" applyBorder="1" applyAlignment="1">
      <alignment horizontal="right"/>
      <protection/>
    </xf>
    <xf numFmtId="0" fontId="25" fillId="36" borderId="17" xfId="58" applyFont="1" applyFill="1" applyBorder="1" applyAlignment="1">
      <alignment horizontal="center"/>
      <protection/>
    </xf>
    <xf numFmtId="0" fontId="4" fillId="0" borderId="0" xfId="0" applyFont="1" applyAlignment="1">
      <alignment/>
    </xf>
    <xf numFmtId="0" fontId="4" fillId="0" borderId="18" xfId="0" applyFont="1" applyBorder="1" applyAlignment="1" quotePrefix="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16" fontId="1" fillId="0" borderId="24" xfId="0" applyNumberFormat="1" applyFont="1" applyBorder="1" applyAlignment="1">
      <alignment/>
    </xf>
    <xf numFmtId="215" fontId="17" fillId="0" borderId="15" xfId="0" applyNumberFormat="1" applyFont="1" applyFill="1" applyBorder="1" applyAlignment="1">
      <alignment/>
    </xf>
    <xf numFmtId="215" fontId="18" fillId="0" borderId="25" xfId="0" applyNumberFormat="1" applyFont="1" applyFill="1" applyBorder="1" applyAlignment="1">
      <alignment/>
    </xf>
    <xf numFmtId="0" fontId="5" fillId="0" borderId="26"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xf>
    <xf numFmtId="0" fontId="5" fillId="0" borderId="29" xfId="0" applyFont="1" applyBorder="1" applyAlignment="1">
      <alignment/>
    </xf>
    <xf numFmtId="0" fontId="5" fillId="0" borderId="26" xfId="0" applyFont="1" applyBorder="1" applyAlignment="1">
      <alignment/>
    </xf>
    <xf numFmtId="0" fontId="29" fillId="35" borderId="16" xfId="58" applyNumberFormat="1" applyFont="1" applyFill="1" applyBorder="1" applyAlignment="1" applyProtection="1">
      <alignment horizontal="center"/>
      <protection locked="0"/>
    </xf>
    <xf numFmtId="0" fontId="0" fillId="34" borderId="0" xfId="0" applyFill="1" applyBorder="1" applyAlignment="1">
      <alignment/>
    </xf>
    <xf numFmtId="0" fontId="0" fillId="37" borderId="30" xfId="55" applyFill="1" applyBorder="1">
      <alignment/>
      <protection/>
    </xf>
    <xf numFmtId="0" fontId="0" fillId="37" borderId="18" xfId="55" applyFill="1" applyBorder="1">
      <alignment/>
      <protection/>
    </xf>
    <xf numFmtId="0" fontId="0" fillId="37" borderId="21" xfId="55" applyFill="1" applyBorder="1">
      <alignment/>
      <protection/>
    </xf>
    <xf numFmtId="177" fontId="1" fillId="0" borderId="0" xfId="0" applyNumberFormat="1" applyFont="1" applyAlignment="1">
      <alignment horizontal="center"/>
    </xf>
    <xf numFmtId="0" fontId="1" fillId="0" borderId="0" xfId="0" applyFont="1" applyAlignment="1">
      <alignment horizontal="center"/>
    </xf>
    <xf numFmtId="49" fontId="8" fillId="35" borderId="16" xfId="58" applyNumberFormat="1" applyFont="1" applyFill="1" applyBorder="1" applyAlignment="1" applyProtection="1">
      <alignment horizontal="center"/>
      <protection locked="0"/>
    </xf>
    <xf numFmtId="0" fontId="0" fillId="0" borderId="0" xfId="0" applyFill="1" applyBorder="1" applyAlignment="1">
      <alignment/>
    </xf>
    <xf numFmtId="0" fontId="0" fillId="0" borderId="19" xfId="0" applyFill="1" applyBorder="1" applyAlignment="1">
      <alignment/>
    </xf>
    <xf numFmtId="0" fontId="0" fillId="0" borderId="0" xfId="0" applyFill="1" applyAlignment="1">
      <alignment horizontal="left"/>
    </xf>
    <xf numFmtId="0" fontId="15" fillId="0" borderId="31" xfId="0" applyFont="1" applyFill="1" applyBorder="1" applyAlignment="1">
      <alignment horizontal="center"/>
    </xf>
    <xf numFmtId="0" fontId="1" fillId="0" borderId="32" xfId="0" applyFont="1" applyFill="1" applyBorder="1" applyAlignment="1">
      <alignment horizontal="center"/>
    </xf>
    <xf numFmtId="0" fontId="0" fillId="0" borderId="33" xfId="0" applyFill="1" applyBorder="1" applyAlignment="1">
      <alignment horizontal="center"/>
    </xf>
    <xf numFmtId="0" fontId="6" fillId="0" borderId="34" xfId="0" applyFont="1" applyFill="1" applyBorder="1" applyAlignment="1">
      <alignment horizontal="centerContinuous"/>
    </xf>
    <xf numFmtId="0" fontId="5" fillId="0" borderId="35" xfId="0" applyFont="1" applyFill="1" applyBorder="1" applyAlignment="1">
      <alignment horizontal="centerContinuous"/>
    </xf>
    <xf numFmtId="0" fontId="6" fillId="0" borderId="36" xfId="0" applyFont="1" applyFill="1" applyBorder="1" applyAlignment="1">
      <alignment horizontal="centerContinuous"/>
    </xf>
    <xf numFmtId="0" fontId="0" fillId="0" borderId="0" xfId="0" applyFill="1" applyAlignment="1">
      <alignment/>
    </xf>
    <xf numFmtId="0" fontId="0" fillId="0" borderId="37" xfId="0" applyFill="1" applyBorder="1" applyAlignment="1">
      <alignment/>
    </xf>
    <xf numFmtId="0" fontId="0" fillId="0" borderId="38" xfId="0" applyFill="1" applyBorder="1" applyAlignment="1">
      <alignment/>
    </xf>
    <xf numFmtId="0" fontId="6" fillId="0" borderId="39" xfId="0" applyFont="1" applyFill="1" applyBorder="1" applyAlignment="1">
      <alignment horizontal="centerContinuous"/>
    </xf>
    <xf numFmtId="0" fontId="5" fillId="0" borderId="0"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horizontal="centerContinuous"/>
    </xf>
    <xf numFmtId="177" fontId="28" fillId="0" borderId="38" xfId="0" applyNumberFormat="1" applyFont="1" applyFill="1" applyBorder="1" applyAlignment="1">
      <alignment horizontal="center"/>
    </xf>
    <xf numFmtId="0" fontId="42" fillId="0" borderId="41" xfId="0" applyFont="1" applyFill="1" applyBorder="1" applyAlignment="1">
      <alignment horizontal="centerContinuous"/>
    </xf>
    <xf numFmtId="0" fontId="5" fillId="0" borderId="42" xfId="0" applyFont="1" applyFill="1" applyBorder="1" applyAlignment="1">
      <alignment horizontal="centerContinuous"/>
    </xf>
    <xf numFmtId="0" fontId="6" fillId="0" borderId="43" xfId="0" applyFont="1" applyFill="1" applyBorder="1" applyAlignment="1">
      <alignment horizontal="centerContinuous"/>
    </xf>
    <xf numFmtId="0" fontId="4" fillId="0" borderId="41" xfId="0" applyFont="1" applyFill="1" applyBorder="1" applyAlignment="1">
      <alignment/>
    </xf>
    <xf numFmtId="177" fontId="28" fillId="0" borderId="42" xfId="0" applyNumberFormat="1" applyFont="1" applyFill="1" applyBorder="1" applyAlignment="1">
      <alignment horizontal="right"/>
    </xf>
    <xf numFmtId="177" fontId="28" fillId="0" borderId="43" xfId="0" applyNumberFormat="1" applyFont="1" applyFill="1" applyBorder="1" applyAlignment="1">
      <alignment horizontal="center"/>
    </xf>
    <xf numFmtId="0" fontId="15" fillId="0" borderId="32" xfId="0" applyFont="1" applyFill="1" applyBorder="1" applyAlignment="1">
      <alignment/>
    </xf>
    <xf numFmtId="0" fontId="0" fillId="0" borderId="36" xfId="0" applyFill="1" applyBorder="1" applyAlignment="1">
      <alignment/>
    </xf>
    <xf numFmtId="0" fontId="0" fillId="0" borderId="34" xfId="0" applyFont="1" applyFill="1" applyBorder="1" applyAlignment="1">
      <alignment horizontal="centerContinuous"/>
    </xf>
    <xf numFmtId="0" fontId="0" fillId="0" borderId="35" xfId="0" applyFill="1" applyBorder="1" applyAlignment="1">
      <alignment horizontal="centerContinuous"/>
    </xf>
    <xf numFmtId="0" fontId="0" fillId="0" borderId="36" xfId="0" applyFill="1" applyBorder="1" applyAlignment="1">
      <alignment horizontal="centerContinuous"/>
    </xf>
    <xf numFmtId="0" fontId="0" fillId="0" borderId="39" xfId="0" applyFill="1" applyBorder="1" applyAlignment="1">
      <alignment horizontal="left"/>
    </xf>
    <xf numFmtId="0" fontId="15" fillId="0" borderId="44" xfId="0" applyFont="1" applyFill="1" applyBorder="1" applyAlignment="1">
      <alignment/>
    </xf>
    <xf numFmtId="0" fontId="0" fillId="0" borderId="40" xfId="0" applyFill="1" applyBorder="1" applyAlignment="1">
      <alignment/>
    </xf>
    <xf numFmtId="0" fontId="0" fillId="0" borderId="41" xfId="0" applyFont="1" applyFill="1" applyBorder="1" applyAlignment="1">
      <alignment horizontal="centerContinuous"/>
    </xf>
    <xf numFmtId="0" fontId="0" fillId="0" borderId="42" xfId="0" applyFill="1" applyBorder="1" applyAlignment="1">
      <alignment horizontal="centerContinuous"/>
    </xf>
    <xf numFmtId="0" fontId="0" fillId="0" borderId="43" xfId="0" applyFill="1" applyBorder="1" applyAlignment="1">
      <alignment horizontal="centerContinuous"/>
    </xf>
    <xf numFmtId="0" fontId="5" fillId="0" borderId="39" xfId="0" applyFont="1" applyFill="1" applyBorder="1" applyAlignment="1">
      <alignment horizontal="left"/>
    </xf>
    <xf numFmtId="0" fontId="15" fillId="0" borderId="45" xfId="0" applyFont="1" applyFill="1" applyBorder="1" applyAlignment="1">
      <alignment/>
    </xf>
    <xf numFmtId="0" fontId="5" fillId="0" borderId="0" xfId="0" applyFont="1" applyFill="1" applyAlignment="1">
      <alignment horizontal="left"/>
    </xf>
    <xf numFmtId="49" fontId="35" fillId="0" borderId="21" xfId="0" applyNumberFormat="1" applyFont="1" applyFill="1" applyBorder="1" applyAlignment="1">
      <alignment horizontal="centerContinuous"/>
    </xf>
    <xf numFmtId="0" fontId="1" fillId="0" borderId="0" xfId="0" applyFont="1" applyFill="1" applyAlignment="1">
      <alignment/>
    </xf>
    <xf numFmtId="0" fontId="0" fillId="0" borderId="43" xfId="0" applyFill="1" applyBorder="1" applyAlignment="1">
      <alignment/>
    </xf>
    <xf numFmtId="0" fontId="15" fillId="0" borderId="22" xfId="0" applyFont="1" applyFill="1" applyBorder="1" applyAlignment="1">
      <alignment horizontal="centerContinuous"/>
    </xf>
    <xf numFmtId="0" fontId="15" fillId="0" borderId="23" xfId="0" applyFont="1" applyFill="1" applyBorder="1" applyAlignment="1">
      <alignment horizontal="centerContinuous"/>
    </xf>
    <xf numFmtId="0" fontId="0" fillId="0" borderId="45" xfId="0" applyNumberFormat="1" applyFill="1" applyBorder="1" applyAlignment="1">
      <alignment horizontal="center"/>
    </xf>
    <xf numFmtId="0" fontId="11" fillId="0" borderId="34" xfId="0" applyFont="1" applyFill="1" applyBorder="1" applyAlignment="1">
      <alignment horizontal="centerContinuous"/>
    </xf>
    <xf numFmtId="0" fontId="0" fillId="0" borderId="46" xfId="0" applyFill="1" applyBorder="1" applyAlignment="1">
      <alignment horizontal="centerContinuous"/>
    </xf>
    <xf numFmtId="0" fontId="1" fillId="0" borderId="47" xfId="0" applyFont="1" applyFill="1" applyBorder="1" applyAlignment="1">
      <alignment/>
    </xf>
    <xf numFmtId="0" fontId="1" fillId="0" borderId="35" xfId="0" applyFont="1" applyFill="1" applyBorder="1" applyAlignment="1">
      <alignment/>
    </xf>
    <xf numFmtId="0" fontId="6" fillId="0" borderId="46" xfId="0" applyFont="1" applyFill="1" applyBorder="1" applyAlignment="1">
      <alignment/>
    </xf>
    <xf numFmtId="0" fontId="11" fillId="0" borderId="48" xfId="0" applyFont="1" applyFill="1" applyBorder="1" applyAlignment="1">
      <alignment horizontal="center"/>
    </xf>
    <xf numFmtId="0" fontId="11" fillId="0" borderId="49" xfId="0" applyFont="1" applyFill="1" applyBorder="1" applyAlignment="1">
      <alignment horizontal="center"/>
    </xf>
    <xf numFmtId="0" fontId="0" fillId="0" borderId="50" xfId="0" applyFill="1" applyBorder="1" applyAlignment="1">
      <alignment/>
    </xf>
    <xf numFmtId="0" fontId="11" fillId="0" borderId="51" xfId="0" applyFont="1" applyFill="1" applyBorder="1" applyAlignment="1">
      <alignment horizontal="centerContinuous"/>
    </xf>
    <xf numFmtId="0" fontId="0" fillId="0" borderId="20" xfId="0" applyFill="1" applyBorder="1" applyAlignment="1">
      <alignment horizontal="centerContinuous"/>
    </xf>
    <xf numFmtId="0" fontId="1" fillId="0" borderId="18" xfId="0" applyFont="1" applyFill="1" applyBorder="1" applyAlignment="1">
      <alignment/>
    </xf>
    <xf numFmtId="0" fontId="1" fillId="0" borderId="19" xfId="0" applyFont="1" applyFill="1" applyBorder="1" applyAlignment="1">
      <alignment/>
    </xf>
    <xf numFmtId="0" fontId="6" fillId="0" borderId="20" xfId="0" applyFont="1" applyFill="1" applyBorder="1" applyAlignment="1">
      <alignment/>
    </xf>
    <xf numFmtId="0" fontId="11" fillId="0" borderId="23" xfId="0" applyFont="1" applyFill="1" applyBorder="1" applyAlignment="1">
      <alignment horizontal="center"/>
    </xf>
    <xf numFmtId="0" fontId="11" fillId="0" borderId="30" xfId="0" applyFont="1" applyFill="1" applyBorder="1" applyAlignment="1">
      <alignment horizontal="center"/>
    </xf>
    <xf numFmtId="0" fontId="11" fillId="0" borderId="24" xfId="0" applyFont="1" applyFill="1" applyBorder="1" applyAlignment="1">
      <alignment horizontal="center"/>
    </xf>
    <xf numFmtId="0" fontId="11" fillId="0" borderId="52" xfId="0" applyFont="1" applyFill="1" applyBorder="1" applyAlignment="1">
      <alignment horizontal="center"/>
    </xf>
    <xf numFmtId="0" fontId="0" fillId="0" borderId="53" xfId="0" applyFill="1" applyBorder="1" applyAlignment="1">
      <alignment/>
    </xf>
    <xf numFmtId="0" fontId="0" fillId="0" borderId="39" xfId="0" applyFill="1" applyBorder="1" applyAlignment="1">
      <alignment/>
    </xf>
    <xf numFmtId="215" fontId="18" fillId="0" borderId="54" xfId="0" applyNumberFormat="1" applyFont="1" applyFill="1" applyBorder="1" applyAlignment="1">
      <alignment/>
    </xf>
    <xf numFmtId="215" fontId="18" fillId="0" borderId="55" xfId="0" applyNumberFormat="1" applyFont="1" applyFill="1" applyBorder="1" applyAlignment="1">
      <alignment/>
    </xf>
    <xf numFmtId="0" fontId="0" fillId="0" borderId="56" xfId="0" applyFill="1" applyBorder="1" applyAlignment="1">
      <alignment/>
    </xf>
    <xf numFmtId="0" fontId="14" fillId="0" borderId="57" xfId="0" applyFont="1" applyFill="1" applyBorder="1" applyAlignment="1">
      <alignment horizontal="center"/>
    </xf>
    <xf numFmtId="0" fontId="0" fillId="0" borderId="58" xfId="0" applyFill="1" applyBorder="1" applyAlignment="1">
      <alignment horizontal="left" indent="1"/>
    </xf>
    <xf numFmtId="215" fontId="18" fillId="0" borderId="59" xfId="0" applyNumberFormat="1" applyFont="1" applyFill="1" applyBorder="1" applyAlignment="1">
      <alignment/>
    </xf>
    <xf numFmtId="0" fontId="0" fillId="0" borderId="0" xfId="0" applyFill="1" applyAlignment="1">
      <alignment horizontal="left" indent="1"/>
    </xf>
    <xf numFmtId="3" fontId="0" fillId="0" borderId="60"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48" xfId="0" applyFill="1" applyBorder="1" applyAlignment="1">
      <alignment horizontal="left" indent="1"/>
    </xf>
    <xf numFmtId="0" fontId="4" fillId="0" borderId="47" xfId="0" applyFont="1" applyFill="1" applyBorder="1" applyAlignment="1">
      <alignment/>
    </xf>
    <xf numFmtId="0" fontId="4" fillId="0" borderId="61" xfId="0" applyFont="1" applyFill="1" applyBorder="1" applyAlignment="1">
      <alignment/>
    </xf>
    <xf numFmtId="0" fontId="4" fillId="0" borderId="62" xfId="0" applyFont="1" applyFill="1" applyBorder="1" applyAlignment="1">
      <alignment/>
    </xf>
    <xf numFmtId="0" fontId="0" fillId="0" borderId="61" xfId="0" applyFill="1" applyBorder="1" applyAlignment="1">
      <alignment/>
    </xf>
    <xf numFmtId="0" fontId="0" fillId="0" borderId="63" xfId="0" applyFill="1" applyBorder="1" applyAlignment="1">
      <alignment/>
    </xf>
    <xf numFmtId="0" fontId="0" fillId="0" borderId="64" xfId="0" applyFill="1" applyBorder="1" applyAlignment="1">
      <alignment/>
    </xf>
    <xf numFmtId="0" fontId="0" fillId="0" borderId="65" xfId="0" applyFill="1" applyBorder="1" applyAlignment="1">
      <alignment/>
    </xf>
    <xf numFmtId="0" fontId="0" fillId="0" borderId="44" xfId="0" applyFill="1" applyBorder="1" applyAlignment="1">
      <alignment/>
    </xf>
    <xf numFmtId="0" fontId="0" fillId="0" borderId="66" xfId="0" applyFill="1" applyBorder="1" applyAlignment="1">
      <alignment/>
    </xf>
    <xf numFmtId="0" fontId="0" fillId="0" borderId="42" xfId="0" applyFill="1" applyBorder="1" applyAlignment="1">
      <alignment/>
    </xf>
    <xf numFmtId="0" fontId="0" fillId="0" borderId="67" xfId="0" applyFill="1" applyBorder="1" applyAlignment="1">
      <alignment/>
    </xf>
    <xf numFmtId="0" fontId="0" fillId="0" borderId="68" xfId="0" applyFill="1" applyBorder="1" applyAlignment="1">
      <alignment/>
    </xf>
    <xf numFmtId="0" fontId="5" fillId="0" borderId="42"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indent="1"/>
    </xf>
    <xf numFmtId="0" fontId="5" fillId="0" borderId="0" xfId="0" applyFont="1" applyFill="1" applyBorder="1" applyAlignment="1">
      <alignment/>
    </xf>
    <xf numFmtId="0" fontId="4" fillId="0" borderId="69" xfId="0" applyFont="1" applyFill="1" applyBorder="1" applyAlignment="1">
      <alignment/>
    </xf>
    <xf numFmtId="0" fontId="5" fillId="0" borderId="61" xfId="0" applyFont="1" applyFill="1" applyBorder="1" applyAlignment="1">
      <alignment/>
    </xf>
    <xf numFmtId="0" fontId="0" fillId="0" borderId="62" xfId="0" applyFill="1" applyBorder="1" applyAlignment="1">
      <alignment/>
    </xf>
    <xf numFmtId="0" fontId="4" fillId="0" borderId="70" xfId="0" applyFont="1" applyFill="1" applyBorder="1" applyAlignment="1">
      <alignment/>
    </xf>
    <xf numFmtId="0" fontId="5" fillId="0" borderId="63" xfId="0" applyFont="1" applyFill="1" applyBorder="1" applyAlignment="1">
      <alignment/>
    </xf>
    <xf numFmtId="215" fontId="18" fillId="0" borderId="71" xfId="0" applyNumberFormat="1" applyFont="1" applyFill="1" applyBorder="1" applyAlignment="1">
      <alignment/>
    </xf>
    <xf numFmtId="9" fontId="0" fillId="0" borderId="71" xfId="0" applyNumberFormat="1" applyFill="1" applyBorder="1" applyAlignment="1">
      <alignment horizontal="center"/>
    </xf>
    <xf numFmtId="0" fontId="4" fillId="0" borderId="65" xfId="0" applyFont="1" applyFill="1" applyBorder="1" applyAlignment="1">
      <alignment/>
    </xf>
    <xf numFmtId="9" fontId="0" fillId="0" borderId="54" xfId="0" applyNumberFormat="1" applyFill="1" applyBorder="1" applyAlignment="1">
      <alignment horizontal="center"/>
    </xf>
    <xf numFmtId="215" fontId="18" fillId="0" borderId="59" xfId="0" applyNumberFormat="1" applyFont="1" applyFill="1" applyBorder="1" applyAlignment="1">
      <alignment horizontal="center"/>
    </xf>
    <xf numFmtId="0" fontId="4" fillId="0" borderId="69" xfId="0" applyFont="1" applyFill="1" applyBorder="1" applyAlignment="1">
      <alignment horizontal="left"/>
    </xf>
    <xf numFmtId="0" fontId="4" fillId="0" borderId="72" xfId="0" applyFont="1" applyFill="1" applyBorder="1" applyAlignment="1">
      <alignment horizontal="center"/>
    </xf>
    <xf numFmtId="0" fontId="11" fillId="0" borderId="15" xfId="0" applyFont="1" applyFill="1" applyBorder="1" applyAlignment="1">
      <alignment horizontal="left"/>
    </xf>
    <xf numFmtId="0" fontId="0" fillId="0" borderId="15" xfId="0" applyFill="1" applyBorder="1" applyAlignment="1">
      <alignment/>
    </xf>
    <xf numFmtId="0" fontId="0" fillId="0" borderId="45" xfId="0" applyFill="1" applyBorder="1" applyAlignment="1">
      <alignment/>
    </xf>
    <xf numFmtId="0" fontId="0" fillId="0" borderId="73" xfId="0" applyFill="1" applyBorder="1" applyAlignment="1">
      <alignment/>
    </xf>
    <xf numFmtId="9" fontId="5" fillId="0" borderId="25" xfId="0" applyNumberFormat="1" applyFont="1" applyFill="1" applyBorder="1" applyAlignment="1">
      <alignment horizontal="center"/>
    </xf>
    <xf numFmtId="215" fontId="18" fillId="0" borderId="74" xfId="0" applyNumberFormat="1" applyFont="1" applyFill="1" applyBorder="1" applyAlignment="1">
      <alignment/>
    </xf>
    <xf numFmtId="0" fontId="11" fillId="0" borderId="65" xfId="0" applyFont="1" applyFill="1" applyBorder="1" applyAlignment="1">
      <alignment horizontal="left"/>
    </xf>
    <xf numFmtId="0" fontId="0" fillId="0" borderId="42" xfId="0" applyFill="1" applyBorder="1" applyAlignment="1" quotePrefix="1">
      <alignment/>
    </xf>
    <xf numFmtId="0" fontId="5" fillId="0" borderId="42" xfId="0" applyFont="1" applyFill="1" applyBorder="1" applyAlignment="1">
      <alignment horizontal="center"/>
    </xf>
    <xf numFmtId="215" fontId="18" fillId="0" borderId="75" xfId="0" applyNumberFormat="1" applyFont="1" applyFill="1" applyBorder="1" applyAlignment="1">
      <alignment/>
    </xf>
    <xf numFmtId="0" fontId="0" fillId="0" borderId="34" xfId="0" applyFill="1" applyBorder="1" applyAlignment="1">
      <alignment vertical="center"/>
    </xf>
    <xf numFmtId="0" fontId="0" fillId="0" borderId="46" xfId="0" applyFill="1" applyBorder="1" applyAlignment="1">
      <alignment vertical="center"/>
    </xf>
    <xf numFmtId="0" fontId="4" fillId="0" borderId="48" xfId="0" applyFont="1" applyFill="1" applyBorder="1" applyAlignment="1">
      <alignment horizontal="center" vertical="center"/>
    </xf>
    <xf numFmtId="0" fontId="4" fillId="0" borderId="69"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72" xfId="0" applyFont="1" applyFill="1" applyBorder="1" applyAlignment="1">
      <alignment horizontal="center" vertical="center"/>
    </xf>
    <xf numFmtId="0" fontId="6" fillId="0" borderId="76" xfId="0" applyFont="1" applyFill="1" applyBorder="1" applyAlignment="1">
      <alignment horizontal="center" vertical="center"/>
    </xf>
    <xf numFmtId="0" fontId="0" fillId="0" borderId="50" xfId="0" applyFill="1" applyBorder="1" applyAlignment="1">
      <alignment vertical="center"/>
    </xf>
    <xf numFmtId="0" fontId="4" fillId="0" borderId="3" xfId="0" applyFont="1" applyFill="1" applyBorder="1" applyAlignment="1">
      <alignment horizontal="center" vertical="center"/>
    </xf>
    <xf numFmtId="215" fontId="4" fillId="0" borderId="54" xfId="0" applyNumberFormat="1" applyFont="1" applyFill="1" applyBorder="1" applyAlignment="1">
      <alignment vertical="center"/>
    </xf>
    <xf numFmtId="177" fontId="4" fillId="0" borderId="54" xfId="0" applyNumberFormat="1" applyFont="1" applyFill="1" applyBorder="1" applyAlignment="1">
      <alignment vertical="center"/>
    </xf>
    <xf numFmtId="215" fontId="0" fillId="0" borderId="54" xfId="0" applyNumberFormat="1" applyFill="1" applyBorder="1" applyAlignment="1">
      <alignment vertical="center"/>
    </xf>
    <xf numFmtId="0" fontId="0" fillId="0" borderId="53" xfId="0" applyFill="1" applyBorder="1" applyAlignment="1">
      <alignment vertical="center"/>
    </xf>
    <xf numFmtId="0" fontId="4" fillId="0" borderId="45" xfId="0" applyFont="1" applyFill="1" applyBorder="1" applyAlignment="1">
      <alignment horizontal="center" vertical="center"/>
    </xf>
    <xf numFmtId="0" fontId="0" fillId="0" borderId="56" xfId="0" applyFill="1" applyBorder="1" applyAlignment="1">
      <alignment vertical="center"/>
    </xf>
    <xf numFmtId="0" fontId="14" fillId="0" borderId="57" xfId="0" applyFont="1" applyFill="1" applyBorder="1" applyAlignment="1">
      <alignment horizontal="center" vertical="center"/>
    </xf>
    <xf numFmtId="0" fontId="0" fillId="0" borderId="77" xfId="0" applyFill="1" applyBorder="1" applyAlignment="1">
      <alignment vertical="center"/>
    </xf>
    <xf numFmtId="0" fontId="4" fillId="0" borderId="58" xfId="0" applyFont="1" applyFill="1" applyBorder="1" applyAlignment="1">
      <alignment horizontal="center" vertical="center"/>
    </xf>
    <xf numFmtId="0" fontId="4" fillId="0" borderId="78" xfId="0" applyFont="1" applyFill="1" applyBorder="1" applyAlignment="1">
      <alignment horizontal="left" vertical="center"/>
    </xf>
    <xf numFmtId="0" fontId="4" fillId="0" borderId="79" xfId="0" applyFont="1" applyFill="1" applyBorder="1" applyAlignment="1">
      <alignment vertical="center"/>
    </xf>
    <xf numFmtId="0" fontId="4" fillId="0" borderId="79" xfId="0" applyFont="1" applyFill="1" applyBorder="1" applyAlignment="1">
      <alignment horizontal="left" vertical="center"/>
    </xf>
    <xf numFmtId="215" fontId="4" fillId="0" borderId="59" xfId="0" applyNumberFormat="1" applyFont="1" applyFill="1" applyBorder="1" applyAlignment="1">
      <alignment vertical="center"/>
    </xf>
    <xf numFmtId="215" fontId="0" fillId="0" borderId="59" xfId="0" applyNumberFormat="1" applyFill="1" applyBorder="1" applyAlignment="1">
      <alignment vertical="center"/>
    </xf>
    <xf numFmtId="0" fontId="14" fillId="0" borderId="80" xfId="0" applyFont="1" applyFill="1" applyBorder="1" applyAlignment="1">
      <alignment horizontal="center"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35" xfId="0" applyFont="1" applyFill="1" applyBorder="1" applyAlignment="1">
      <alignment vertical="center"/>
    </xf>
    <xf numFmtId="0" fontId="4" fillId="0" borderId="46" xfId="0" applyFont="1" applyFill="1" applyBorder="1" applyAlignment="1">
      <alignment vertical="center"/>
    </xf>
    <xf numFmtId="0" fontId="6" fillId="0" borderId="49" xfId="0" applyFont="1" applyFill="1" applyBorder="1" applyAlignment="1">
      <alignment horizontal="center" vertical="center"/>
    </xf>
    <xf numFmtId="177" fontId="4" fillId="0" borderId="15" xfId="0" applyNumberFormat="1"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left" vertical="center"/>
    </xf>
    <xf numFmtId="215" fontId="0" fillId="0" borderId="25" xfId="0" applyNumberFormat="1" applyFill="1" applyBorder="1" applyAlignment="1">
      <alignment vertical="center"/>
    </xf>
    <xf numFmtId="0" fontId="0" fillId="0" borderId="45" xfId="0" applyFill="1" applyBorder="1" applyAlignment="1">
      <alignment horizontal="left" vertical="center"/>
    </xf>
    <xf numFmtId="0" fontId="0" fillId="0" borderId="73" xfId="0" applyFill="1" applyBorder="1" applyAlignment="1">
      <alignment horizontal="left" vertical="center"/>
    </xf>
    <xf numFmtId="0" fontId="5" fillId="0" borderId="44" xfId="0" applyFont="1" applyFill="1" applyBorder="1" applyAlignment="1">
      <alignment horizontal="left" vertical="center"/>
    </xf>
    <xf numFmtId="0" fontId="5" fillId="0" borderId="66" xfId="0" applyFont="1" applyFill="1" applyBorder="1" applyAlignment="1">
      <alignment horizontal="left" vertical="center"/>
    </xf>
    <xf numFmtId="0" fontId="5" fillId="0" borderId="78" xfId="0" applyFont="1" applyFill="1" applyBorder="1" applyAlignment="1">
      <alignment horizontal="left" vertical="center"/>
    </xf>
    <xf numFmtId="0" fontId="0" fillId="0" borderId="79" xfId="0" applyFill="1" applyBorder="1" applyAlignment="1">
      <alignment horizontal="left" vertical="center"/>
    </xf>
    <xf numFmtId="0" fontId="5" fillId="0" borderId="68" xfId="0" applyFont="1" applyFill="1" applyBorder="1" applyAlignment="1">
      <alignment horizontal="left" vertical="center"/>
    </xf>
    <xf numFmtId="0" fontId="0" fillId="0" borderId="42" xfId="0" applyFill="1" applyBorder="1" applyAlignment="1">
      <alignment vertical="center"/>
    </xf>
    <xf numFmtId="0" fontId="4" fillId="0" borderId="0" xfId="0" applyFont="1" applyFill="1" applyAlignment="1">
      <alignment vertical="center"/>
    </xf>
    <xf numFmtId="0" fontId="0" fillId="0" borderId="35" xfId="0" applyFill="1" applyBorder="1" applyAlignment="1">
      <alignment vertical="center"/>
    </xf>
    <xf numFmtId="0" fontId="5" fillId="0" borderId="72" xfId="0" applyFont="1" applyFill="1" applyBorder="1" applyAlignment="1">
      <alignment horizontal="center" vertical="center"/>
    </xf>
    <xf numFmtId="0" fontId="0" fillId="0" borderId="81" xfId="0" applyFill="1" applyBorder="1" applyAlignment="1">
      <alignment vertical="center"/>
    </xf>
    <xf numFmtId="0" fontId="4" fillId="0" borderId="45" xfId="0" applyFont="1" applyFill="1" applyBorder="1" applyAlignment="1">
      <alignment vertical="center"/>
    </xf>
    <xf numFmtId="0" fontId="4" fillId="0" borderId="73" xfId="0" applyFont="1" applyFill="1" applyBorder="1" applyAlignment="1">
      <alignment horizontal="center" vertical="center"/>
    </xf>
    <xf numFmtId="215" fontId="0" fillId="0" borderId="82" xfId="0" applyNumberFormat="1"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4" fillId="0" borderId="68" xfId="0" applyFont="1" applyFill="1" applyBorder="1" applyAlignment="1">
      <alignment horizontal="left" vertical="center"/>
    </xf>
    <xf numFmtId="215" fontId="0" fillId="0" borderId="75" xfId="0" applyNumberFormat="1" applyFill="1" applyBorder="1" applyAlignment="1">
      <alignment vertical="center"/>
    </xf>
    <xf numFmtId="0" fontId="14" fillId="0" borderId="85" xfId="0" applyFont="1" applyFill="1" applyBorder="1" applyAlignment="1">
      <alignment horizontal="center"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34" fillId="0" borderId="39" xfId="0" applyFont="1" applyFill="1" applyBorder="1" applyAlignment="1">
      <alignment vertical="center"/>
    </xf>
    <xf numFmtId="0" fontId="4" fillId="0" borderId="0" xfId="0" applyFont="1" applyFill="1" applyBorder="1" applyAlignment="1">
      <alignment vertical="center"/>
    </xf>
    <xf numFmtId="0" fontId="9" fillId="0" borderId="39" xfId="0" applyFont="1" applyFill="1" applyBorder="1" applyAlignment="1">
      <alignment vertical="center"/>
    </xf>
    <xf numFmtId="0" fontId="5" fillId="0" borderId="41" xfId="0" applyFont="1" applyFill="1" applyBorder="1" applyAlignment="1">
      <alignment/>
    </xf>
    <xf numFmtId="215" fontId="12" fillId="0" borderId="42" xfId="0" applyNumberFormat="1" applyFont="1" applyFill="1" applyBorder="1" applyAlignment="1">
      <alignment/>
    </xf>
    <xf numFmtId="0" fontId="5" fillId="0" borderId="43" xfId="0" applyFont="1" applyFill="1" applyBorder="1" applyAlignment="1">
      <alignment horizontal="center"/>
    </xf>
    <xf numFmtId="0" fontId="7" fillId="38" borderId="0" xfId="0" applyFont="1" applyFill="1" applyBorder="1" applyAlignment="1">
      <alignment horizontal="center"/>
    </xf>
    <xf numFmtId="0" fontId="7" fillId="38" borderId="0" xfId="0" applyFont="1" applyFill="1" applyBorder="1" applyAlignment="1">
      <alignment/>
    </xf>
    <xf numFmtId="0" fontId="0" fillId="38" borderId="0" xfId="55" applyFill="1">
      <alignment/>
      <protection/>
    </xf>
    <xf numFmtId="0" fontId="22" fillId="38" borderId="0" xfId="55" applyFont="1" applyFill="1">
      <alignment/>
      <protection/>
    </xf>
    <xf numFmtId="0" fontId="0" fillId="38" borderId="86" xfId="55" applyFill="1" applyBorder="1">
      <alignment/>
      <protection/>
    </xf>
    <xf numFmtId="0" fontId="44" fillId="38" borderId="0" xfId="55" applyFont="1" applyFill="1" applyAlignment="1">
      <alignment horizontal="center"/>
      <protection/>
    </xf>
    <xf numFmtId="0" fontId="0" fillId="38" borderId="0" xfId="55" applyFont="1" applyFill="1">
      <alignment/>
      <protection/>
    </xf>
    <xf numFmtId="0" fontId="0" fillId="0" borderId="39" xfId="54" applyFill="1" applyBorder="1">
      <alignment/>
      <protection/>
    </xf>
    <xf numFmtId="0" fontId="0" fillId="0" borderId="0" xfId="54" applyFill="1" applyBorder="1">
      <alignment/>
      <protection/>
    </xf>
    <xf numFmtId="0" fontId="0" fillId="0" borderId="3" xfId="54" applyFill="1" applyBorder="1" applyAlignment="1">
      <alignment horizontal="left" indent="1"/>
      <protection/>
    </xf>
    <xf numFmtId="0" fontId="4" fillId="0" borderId="44" xfId="54" applyFont="1" applyFill="1" applyBorder="1">
      <alignment/>
      <protection/>
    </xf>
    <xf numFmtId="0" fontId="5" fillId="0" borderId="44" xfId="54" applyFont="1" applyFill="1" applyBorder="1">
      <alignment/>
      <protection/>
    </xf>
    <xf numFmtId="9" fontId="0" fillId="0" borderId="66" xfId="54" applyNumberFormat="1" applyFill="1" applyBorder="1" applyAlignment="1">
      <alignment horizontal="center"/>
      <protection/>
    </xf>
    <xf numFmtId="215" fontId="18" fillId="0" borderId="66" xfId="54" applyNumberFormat="1" applyFont="1" applyFill="1" applyBorder="1">
      <alignment/>
      <protection/>
    </xf>
    <xf numFmtId="215" fontId="18" fillId="0" borderId="54" xfId="54" applyNumberFormat="1" applyFont="1" applyFill="1" applyBorder="1">
      <alignment/>
      <protection/>
    </xf>
    <xf numFmtId="10" fontId="0" fillId="0" borderId="54" xfId="54" applyNumberFormat="1" applyFill="1" applyBorder="1" applyAlignment="1">
      <alignment horizontal="center"/>
      <protection/>
    </xf>
    <xf numFmtId="215" fontId="18" fillId="0" borderId="55" xfId="54" applyNumberFormat="1" applyFont="1" applyFill="1" applyBorder="1">
      <alignment/>
      <protection/>
    </xf>
    <xf numFmtId="0" fontId="0" fillId="0" borderId="53" xfId="54" applyFill="1" applyBorder="1">
      <alignment/>
      <protection/>
    </xf>
    <xf numFmtId="9" fontId="0" fillId="0" borderId="66" xfId="54" applyNumberFormat="1" applyFill="1" applyBorder="1">
      <alignment/>
      <protection/>
    </xf>
    <xf numFmtId="0" fontId="14" fillId="0" borderId="57" xfId="54" applyFont="1" applyFill="1" applyBorder="1" applyAlignment="1">
      <alignment horizontal="center"/>
      <protection/>
    </xf>
    <xf numFmtId="0" fontId="1" fillId="0" borderId="42" xfId="54" applyFont="1" applyFill="1" applyBorder="1" applyAlignment="1">
      <alignment horizontal="left"/>
      <protection/>
    </xf>
    <xf numFmtId="0" fontId="0" fillId="0" borderId="58" xfId="54" applyFill="1" applyBorder="1" applyAlignment="1">
      <alignment horizontal="left" indent="1"/>
      <protection/>
    </xf>
    <xf numFmtId="0" fontId="5" fillId="0" borderId="87" xfId="54" applyFont="1" applyFill="1" applyBorder="1" applyAlignment="1">
      <alignment horizontal="right"/>
      <protection/>
    </xf>
    <xf numFmtId="0" fontId="0" fillId="0" borderId="87" xfId="54" applyFill="1" applyBorder="1" applyAlignment="1">
      <alignment horizontal="right"/>
      <protection/>
    </xf>
    <xf numFmtId="0" fontId="0" fillId="0" borderId="88" xfId="54" applyFill="1" applyBorder="1">
      <alignment/>
      <protection/>
    </xf>
    <xf numFmtId="215" fontId="18" fillId="0" borderId="59" xfId="54" applyNumberFormat="1" applyFont="1" applyFill="1" applyBorder="1">
      <alignment/>
      <protection/>
    </xf>
    <xf numFmtId="0" fontId="0" fillId="0" borderId="59" xfId="54" applyFill="1" applyBorder="1">
      <alignment/>
      <protection/>
    </xf>
    <xf numFmtId="215" fontId="17" fillId="0" borderId="86" xfId="0" applyNumberFormat="1" applyFont="1" applyFill="1" applyBorder="1" applyAlignment="1">
      <alignment/>
    </xf>
    <xf numFmtId="215" fontId="17" fillId="0" borderId="0" xfId="0" applyNumberFormat="1" applyFont="1" applyFill="1" applyBorder="1" applyAlignment="1">
      <alignment/>
    </xf>
    <xf numFmtId="215" fontId="17" fillId="0" borderId="27" xfId="0" applyNumberFormat="1" applyFont="1" applyFill="1" applyBorder="1" applyAlignment="1">
      <alignment/>
    </xf>
    <xf numFmtId="215" fontId="17" fillId="0" borderId="86" xfId="0" applyNumberFormat="1" applyFont="1" applyFill="1" applyBorder="1" applyAlignment="1">
      <alignment/>
    </xf>
    <xf numFmtId="0" fontId="7" fillId="37" borderId="89" xfId="0" applyFont="1" applyFill="1" applyBorder="1" applyAlignment="1">
      <alignment horizontal="left"/>
    </xf>
    <xf numFmtId="0" fontId="7" fillId="37" borderId="90" xfId="54" applyFont="1" applyFill="1" applyBorder="1" applyAlignment="1">
      <alignment horizontal="center"/>
      <protection/>
    </xf>
    <xf numFmtId="0" fontId="39" fillId="37" borderId="0" xfId="0" applyFont="1" applyFill="1" applyBorder="1" applyAlignment="1">
      <alignment/>
    </xf>
    <xf numFmtId="4" fontId="38" fillId="37" borderId="91" xfId="0" applyNumberFormat="1" applyFont="1" applyFill="1" applyBorder="1" applyAlignment="1">
      <alignment/>
    </xf>
    <xf numFmtId="0" fontId="22" fillId="37" borderId="0" xfId="0" applyFont="1" applyFill="1" applyBorder="1" applyAlignment="1" applyProtection="1">
      <alignment/>
      <protection locked="0"/>
    </xf>
    <xf numFmtId="0" fontId="13" fillId="38" borderId="0" xfId="0" applyFont="1" applyFill="1" applyBorder="1" applyAlignment="1">
      <alignment/>
    </xf>
    <xf numFmtId="0" fontId="0" fillId="38" borderId="0" xfId="0" applyFill="1" applyAlignment="1">
      <alignment/>
    </xf>
    <xf numFmtId="0" fontId="7" fillId="38" borderId="0" xfId="0" applyFont="1" applyFill="1" applyAlignment="1">
      <alignment/>
    </xf>
    <xf numFmtId="0" fontId="7" fillId="35" borderId="16" xfId="0" applyNumberFormat="1" applyFont="1" applyFill="1" applyBorder="1" applyAlignment="1" applyProtection="1">
      <alignment horizontal="center"/>
      <protection locked="0"/>
    </xf>
    <xf numFmtId="0" fontId="22" fillId="38" borderId="0" xfId="0" applyFont="1" applyFill="1" applyBorder="1" applyAlignment="1">
      <alignment horizontal="right"/>
    </xf>
    <xf numFmtId="0" fontId="7" fillId="35" borderId="92" xfId="0" applyFont="1" applyFill="1" applyBorder="1" applyAlignment="1" applyProtection="1">
      <alignment horizontal="center"/>
      <protection locked="0"/>
    </xf>
    <xf numFmtId="0" fontId="8" fillId="37" borderId="93" xfId="54" applyFont="1" applyFill="1" applyBorder="1" applyAlignment="1">
      <alignment horizontal="left"/>
      <protection/>
    </xf>
    <xf numFmtId="0" fontId="39" fillId="37" borderId="91" xfId="0" applyFont="1" applyFill="1" applyBorder="1" applyAlignment="1">
      <alignment/>
    </xf>
    <xf numFmtId="0" fontId="39" fillId="37" borderId="90" xfId="54" applyFont="1" applyFill="1" applyBorder="1">
      <alignment/>
      <protection/>
    </xf>
    <xf numFmtId="0" fontId="39" fillId="37" borderId="94" xfId="54" applyFont="1" applyFill="1" applyBorder="1">
      <alignment/>
      <protection/>
    </xf>
    <xf numFmtId="0" fontId="45" fillId="37" borderId="90" xfId="0" applyFont="1" applyFill="1" applyBorder="1" applyAlignment="1">
      <alignment/>
    </xf>
    <xf numFmtId="0" fontId="39" fillId="37" borderId="90" xfId="0" applyFont="1" applyFill="1" applyBorder="1" applyAlignment="1">
      <alignment/>
    </xf>
    <xf numFmtId="0" fontId="7" fillId="37" borderId="90" xfId="0" applyFont="1" applyFill="1" applyBorder="1" applyAlignment="1">
      <alignment/>
    </xf>
    <xf numFmtId="177" fontId="22" fillId="37" borderId="0" xfId="0" applyNumberFormat="1" applyFont="1" applyFill="1" applyBorder="1" applyAlignment="1">
      <alignment/>
    </xf>
    <xf numFmtId="0" fontId="22" fillId="37" borderId="0" xfId="0" applyFont="1" applyFill="1" applyBorder="1" applyAlignment="1">
      <alignment/>
    </xf>
    <xf numFmtId="0" fontId="8" fillId="37" borderId="93" xfId="0" applyFont="1" applyFill="1" applyBorder="1" applyAlignment="1">
      <alignment horizontal="left"/>
    </xf>
    <xf numFmtId="0" fontId="7" fillId="37" borderId="90" xfId="0" applyFont="1" applyFill="1" applyBorder="1" applyAlignment="1">
      <alignment horizontal="left"/>
    </xf>
    <xf numFmtId="0" fontId="7" fillId="37" borderId="91" xfId="0" applyFont="1" applyFill="1" applyBorder="1" applyAlignment="1">
      <alignment horizontal="left"/>
    </xf>
    <xf numFmtId="0" fontId="8" fillId="37" borderId="89" xfId="54" applyFont="1" applyFill="1" applyBorder="1" applyAlignment="1">
      <alignment horizontal="left"/>
      <protection/>
    </xf>
    <xf numFmtId="0" fontId="45" fillId="37" borderId="0" xfId="54" applyFont="1" applyFill="1" applyBorder="1" applyAlignment="1">
      <alignment horizontal="center"/>
      <protection/>
    </xf>
    <xf numFmtId="0" fontId="7" fillId="37" borderId="0" xfId="54" applyFont="1" applyFill="1" applyBorder="1" applyAlignment="1">
      <alignment horizontal="left"/>
      <protection/>
    </xf>
    <xf numFmtId="4" fontId="40" fillId="37" borderId="95" xfId="0" applyNumberFormat="1" applyFont="1" applyFill="1" applyBorder="1" applyAlignment="1">
      <alignment horizontal="center"/>
    </xf>
    <xf numFmtId="0" fontId="8" fillId="37" borderId="95" xfId="0" applyFont="1" applyFill="1" applyBorder="1" applyAlignment="1">
      <alignment horizontal="center"/>
    </xf>
    <xf numFmtId="177" fontId="7" fillId="37" borderId="95" xfId="0" applyNumberFormat="1" applyFont="1" applyFill="1" applyBorder="1" applyAlignment="1">
      <alignment/>
    </xf>
    <xf numFmtId="0" fontId="45" fillId="37" borderId="96" xfId="54" applyFont="1" applyFill="1" applyBorder="1" applyAlignment="1">
      <alignment horizontal="center"/>
      <protection/>
    </xf>
    <xf numFmtId="0" fontId="7" fillId="37" borderId="96" xfId="54" applyFont="1" applyFill="1" applyBorder="1" applyAlignment="1">
      <alignment horizontal="left"/>
      <protection/>
    </xf>
    <xf numFmtId="0" fontId="7" fillId="37" borderId="94" xfId="54" applyFont="1" applyFill="1" applyBorder="1" applyAlignment="1">
      <alignment horizontal="left"/>
      <protection/>
    </xf>
    <xf numFmtId="0" fontId="7" fillId="37" borderId="97" xfId="54" applyFont="1" applyFill="1" applyBorder="1" applyAlignment="1">
      <alignment horizontal="left"/>
      <protection/>
    </xf>
    <xf numFmtId="0" fontId="7" fillId="37" borderId="98" xfId="54" applyFont="1" applyFill="1" applyBorder="1" applyAlignment="1">
      <alignment horizontal="left"/>
      <protection/>
    </xf>
    <xf numFmtId="0" fontId="7" fillId="37" borderId="99" xfId="54" applyFont="1" applyFill="1" applyBorder="1" applyAlignment="1">
      <alignment horizontal="left"/>
      <protection/>
    </xf>
    <xf numFmtId="0" fontId="39" fillId="37" borderId="99" xfId="54" applyFont="1" applyFill="1" applyBorder="1">
      <alignment/>
      <protection/>
    </xf>
    <xf numFmtId="4" fontId="7" fillId="39" borderId="91" xfId="0" applyNumberFormat="1" applyFont="1" applyFill="1" applyBorder="1" applyAlignment="1" applyProtection="1">
      <alignment/>
      <protection locked="0"/>
    </xf>
    <xf numFmtId="0" fontId="45" fillId="37" borderId="100" xfId="54" applyFont="1" applyFill="1" applyBorder="1" applyAlignment="1">
      <alignment horizontal="center"/>
      <protection/>
    </xf>
    <xf numFmtId="0" fontId="45" fillId="37" borderId="101" xfId="54" applyFont="1" applyFill="1" applyBorder="1" applyAlignment="1">
      <alignment horizontal="center"/>
      <protection/>
    </xf>
    <xf numFmtId="0" fontId="45" fillId="37" borderId="102" xfId="54" applyFont="1" applyFill="1" applyBorder="1" applyAlignment="1">
      <alignment horizontal="center"/>
      <protection/>
    </xf>
    <xf numFmtId="0" fontId="45" fillId="37" borderId="91" xfId="54" applyFont="1" applyFill="1" applyBorder="1" applyAlignment="1">
      <alignment horizontal="center"/>
      <protection/>
    </xf>
    <xf numFmtId="9" fontId="8" fillId="37" borderId="90" xfId="0" applyNumberFormat="1" applyFont="1" applyFill="1" applyBorder="1" applyAlignment="1" applyProtection="1">
      <alignment horizontal="right"/>
      <protection locked="0"/>
    </xf>
    <xf numFmtId="0" fontId="7" fillId="37" borderId="89" xfId="0" applyFont="1" applyFill="1" applyBorder="1" applyAlignment="1">
      <alignment/>
    </xf>
    <xf numFmtId="0" fontId="7" fillId="37" borderId="0" xfId="0" applyFont="1" applyFill="1" applyBorder="1" applyAlignment="1">
      <alignment horizontal="left"/>
    </xf>
    <xf numFmtId="0" fontId="7" fillId="37" borderId="0" xfId="0" applyFont="1" applyFill="1" applyBorder="1" applyAlignment="1">
      <alignment/>
    </xf>
    <xf numFmtId="4" fontId="7" fillId="37" borderId="103" xfId="0" applyNumberFormat="1" applyFont="1" applyFill="1" applyBorder="1" applyAlignment="1" applyProtection="1">
      <alignment/>
      <protection locked="0"/>
    </xf>
    <xf numFmtId="4" fontId="7" fillId="37" borderId="95" xfId="0" applyNumberFormat="1" applyFont="1" applyFill="1" applyBorder="1" applyAlignment="1" applyProtection="1">
      <alignment/>
      <protection locked="0"/>
    </xf>
    <xf numFmtId="4" fontId="7" fillId="37" borderId="104" xfId="0" applyNumberFormat="1" applyFont="1" applyFill="1" applyBorder="1" applyAlignment="1" applyProtection="1">
      <alignment/>
      <protection locked="0"/>
    </xf>
    <xf numFmtId="9" fontId="7" fillId="37" borderId="91" xfId="0" applyNumberFormat="1" applyFont="1" applyFill="1" applyBorder="1" applyAlignment="1" applyProtection="1">
      <alignment horizontal="center"/>
      <protection locked="0"/>
    </xf>
    <xf numFmtId="0" fontId="45" fillId="37" borderId="93" xfId="54" applyFont="1" applyFill="1" applyBorder="1" applyAlignment="1">
      <alignment horizontal="center"/>
      <protection/>
    </xf>
    <xf numFmtId="0" fontId="7" fillId="37" borderId="89" xfId="54" applyFont="1" applyFill="1" applyBorder="1" applyAlignment="1">
      <alignment horizontal="left"/>
      <protection/>
    </xf>
    <xf numFmtId="0" fontId="7" fillId="37" borderId="94" xfId="54" applyFont="1" applyFill="1" applyBorder="1" applyAlignment="1">
      <alignment horizontal="center"/>
      <protection/>
    </xf>
    <xf numFmtId="0" fontId="7" fillId="37" borderId="90" xfId="54" applyFont="1" applyFill="1" applyBorder="1" applyAlignment="1">
      <alignment horizontal="left"/>
      <protection/>
    </xf>
    <xf numFmtId="177" fontId="7" fillId="37" borderId="104" xfId="54" applyNumberFormat="1" applyFont="1" applyFill="1" applyBorder="1">
      <alignment/>
      <protection/>
    </xf>
    <xf numFmtId="177" fontId="7" fillId="37" borderId="91" xfId="54" applyNumberFormat="1" applyFont="1" applyFill="1" applyBorder="1">
      <alignment/>
      <protection/>
    </xf>
    <xf numFmtId="0" fontId="7" fillId="37" borderId="93" xfId="0" applyFont="1" applyFill="1" applyBorder="1" applyAlignment="1">
      <alignment horizontal="left"/>
    </xf>
    <xf numFmtId="4" fontId="8" fillId="38" borderId="91" xfId="54" applyNumberFormat="1" applyFont="1" applyFill="1" applyBorder="1">
      <alignment/>
      <protection/>
    </xf>
    <xf numFmtId="215" fontId="17" fillId="0" borderId="86" xfId="0" applyNumberFormat="1" applyFont="1" applyBorder="1" applyAlignment="1">
      <alignment/>
    </xf>
    <xf numFmtId="9" fontId="7" fillId="37" borderId="90" xfId="0" applyNumberFormat="1" applyFont="1" applyFill="1" applyBorder="1" applyAlignment="1" applyProtection="1">
      <alignment horizontal="center"/>
      <protection locked="0"/>
    </xf>
    <xf numFmtId="0" fontId="0" fillId="0" borderId="59" xfId="0" applyFill="1" applyBorder="1" applyAlignment="1">
      <alignment horizontal="center"/>
    </xf>
    <xf numFmtId="0" fontId="45" fillId="37" borderId="94" xfId="0" applyFont="1" applyFill="1" applyBorder="1" applyAlignment="1">
      <alignment/>
    </xf>
    <xf numFmtId="0" fontId="45" fillId="37" borderId="99" xfId="0" applyFont="1" applyFill="1" applyBorder="1" applyAlignment="1">
      <alignment/>
    </xf>
    <xf numFmtId="0" fontId="45" fillId="37" borderId="104" xfId="54" applyFont="1" applyFill="1" applyBorder="1" applyAlignment="1">
      <alignment horizontal="center"/>
      <protection/>
    </xf>
    <xf numFmtId="0" fontId="7" fillId="37" borderId="98" xfId="0" applyFont="1" applyFill="1" applyBorder="1" applyAlignment="1">
      <alignment horizontal="left"/>
    </xf>
    <xf numFmtId="9" fontId="8" fillId="37" borderId="99" xfId="0" applyNumberFormat="1" applyFont="1" applyFill="1" applyBorder="1" applyAlignment="1" applyProtection="1">
      <alignment horizontal="right"/>
      <protection locked="0"/>
    </xf>
    <xf numFmtId="0" fontId="37" fillId="40" borderId="105" xfId="0" applyFont="1" applyFill="1" applyBorder="1" applyAlignment="1">
      <alignment vertical="center"/>
    </xf>
    <xf numFmtId="0" fontId="46" fillId="40" borderId="105" xfId="0" applyFont="1" applyFill="1" applyBorder="1" applyAlignment="1">
      <alignment horizontal="center" vertical="center"/>
    </xf>
    <xf numFmtId="0" fontId="46" fillId="40" borderId="105" xfId="0" applyFont="1" applyFill="1" applyBorder="1" applyAlignment="1">
      <alignment vertical="center"/>
    </xf>
    <xf numFmtId="0" fontId="0" fillId="0" borderId="59" xfId="0" applyFill="1" applyBorder="1" applyAlignment="1">
      <alignment vertical="center"/>
    </xf>
    <xf numFmtId="0" fontId="22" fillId="37" borderId="91" xfId="0" applyFont="1" applyFill="1" applyBorder="1" applyAlignment="1" applyProtection="1">
      <alignment/>
      <protection locked="0"/>
    </xf>
    <xf numFmtId="9" fontId="7" fillId="35" borderId="98" xfId="54" applyNumberFormat="1" applyFont="1" applyFill="1" applyBorder="1" applyAlignment="1" applyProtection="1">
      <alignment horizontal="center"/>
      <protection locked="0"/>
    </xf>
    <xf numFmtId="4" fontId="7" fillId="35" borderId="91" xfId="54" applyNumberFormat="1" applyFont="1" applyFill="1" applyBorder="1" applyProtection="1">
      <alignment/>
      <protection locked="0"/>
    </xf>
    <xf numFmtId="9" fontId="7" fillId="35" borderId="93" xfId="54" applyNumberFormat="1" applyFont="1" applyFill="1" applyBorder="1" applyAlignment="1" applyProtection="1">
      <alignment horizontal="center"/>
      <protection locked="0"/>
    </xf>
    <xf numFmtId="4" fontId="7" fillId="35" borderId="91" xfId="0" applyNumberFormat="1" applyFont="1" applyFill="1" applyBorder="1" applyAlignment="1" applyProtection="1">
      <alignment/>
      <protection locked="0"/>
    </xf>
    <xf numFmtId="4" fontId="7" fillId="35" borderId="104" xfId="0" applyNumberFormat="1" applyFont="1" applyFill="1" applyBorder="1" applyAlignment="1" applyProtection="1">
      <alignment/>
      <protection locked="0"/>
    </xf>
    <xf numFmtId="9" fontId="7" fillId="35" borderId="91" xfId="0" applyNumberFormat="1" applyFont="1" applyFill="1" applyBorder="1" applyAlignment="1">
      <alignment horizontal="center"/>
    </xf>
    <xf numFmtId="0" fontId="7" fillId="35" borderId="91" xfId="0" applyFont="1" applyFill="1" applyBorder="1" applyAlignment="1">
      <alignment horizontal="left"/>
    </xf>
    <xf numFmtId="4" fontId="7" fillId="35" borderId="90" xfId="0" applyNumberFormat="1" applyFont="1" applyFill="1" applyBorder="1" applyAlignment="1" applyProtection="1">
      <alignment/>
      <protection locked="0"/>
    </xf>
    <xf numFmtId="0" fontId="22" fillId="35" borderId="93" xfId="0" applyFont="1" applyFill="1" applyBorder="1" applyAlignment="1" applyProtection="1">
      <alignment/>
      <protection locked="0"/>
    </xf>
    <xf numFmtId="9" fontId="4" fillId="0" borderId="44" xfId="54" applyNumberFormat="1" applyFont="1" applyFill="1" applyBorder="1">
      <alignment/>
      <protection/>
    </xf>
    <xf numFmtId="215" fontId="0" fillId="0" borderId="0" xfId="0" applyNumberFormat="1" applyFill="1" applyAlignment="1">
      <alignment/>
    </xf>
    <xf numFmtId="0" fontId="46" fillId="40" borderId="106" xfId="0" applyFont="1" applyFill="1" applyBorder="1" applyAlignment="1" applyProtection="1">
      <alignment horizontal="center" vertical="center"/>
      <protection locked="0"/>
    </xf>
    <xf numFmtId="0" fontId="7" fillId="35" borderId="91" xfId="54" applyFont="1" applyFill="1" applyBorder="1" applyAlignment="1" applyProtection="1">
      <alignment horizontal="center"/>
      <protection locked="0"/>
    </xf>
    <xf numFmtId="0" fontId="7" fillId="35" borderId="91" xfId="0" applyFont="1" applyFill="1" applyBorder="1" applyAlignment="1" applyProtection="1">
      <alignment horizontal="center"/>
      <protection locked="0"/>
    </xf>
    <xf numFmtId="0" fontId="39" fillId="35" borderId="91" xfId="0" applyFont="1" applyFill="1" applyBorder="1" applyAlignment="1">
      <alignment/>
    </xf>
    <xf numFmtId="0" fontId="8" fillId="35" borderId="91" xfId="0" applyFont="1" applyFill="1" applyBorder="1" applyAlignment="1" applyProtection="1">
      <alignment horizontal="center" vertical="center"/>
      <protection locked="0"/>
    </xf>
    <xf numFmtId="0" fontId="5" fillId="0" borderId="0" xfId="0" applyFont="1" applyBorder="1" applyAlignment="1">
      <alignment/>
    </xf>
    <xf numFmtId="4" fontId="7" fillId="37" borderId="91" xfId="0" applyNumberFormat="1" applyFont="1" applyFill="1" applyBorder="1" applyAlignment="1" applyProtection="1">
      <alignment/>
      <protection locked="0"/>
    </xf>
    <xf numFmtId="4" fontId="22" fillId="37" borderId="0" xfId="0" applyNumberFormat="1" applyFont="1" applyFill="1" applyBorder="1" applyAlignment="1">
      <alignment/>
    </xf>
    <xf numFmtId="0" fontId="1" fillId="38" borderId="0" xfId="55" applyFont="1" applyFill="1" applyAlignment="1">
      <alignment horizontal="center"/>
      <protection/>
    </xf>
    <xf numFmtId="0" fontId="31" fillId="37" borderId="107" xfId="55" applyFont="1" applyFill="1" applyBorder="1" applyAlignment="1">
      <alignment horizontal="center"/>
      <protection/>
    </xf>
    <xf numFmtId="215" fontId="4" fillId="0" borderId="108" xfId="0" applyNumberFormat="1" applyFont="1" applyFill="1" applyBorder="1" applyAlignment="1">
      <alignment vertical="center"/>
    </xf>
    <xf numFmtId="3" fontId="47" fillId="36" borderId="109" xfId="58" applyNumberFormat="1" applyFont="1" applyFill="1" applyBorder="1" applyAlignment="1">
      <alignment horizontal="center"/>
      <protection/>
    </xf>
    <xf numFmtId="0" fontId="51" fillId="38" borderId="0" xfId="55" applyFont="1" applyFill="1">
      <alignment/>
      <protection/>
    </xf>
    <xf numFmtId="0" fontId="52" fillId="38" borderId="71" xfId="55" applyFont="1" applyFill="1" applyBorder="1" applyAlignment="1">
      <alignment horizontal="center"/>
      <protection/>
    </xf>
    <xf numFmtId="0" fontId="52" fillId="38" borderId="3" xfId="55" applyFont="1" applyFill="1" applyBorder="1" applyAlignment="1">
      <alignment horizontal="center"/>
      <protection/>
    </xf>
    <xf numFmtId="0" fontId="52" fillId="38" borderId="24" xfId="55" applyFont="1" applyFill="1" applyBorder="1" applyAlignment="1">
      <alignment horizontal="center"/>
      <protection/>
    </xf>
    <xf numFmtId="0" fontId="53" fillId="37" borderId="110" xfId="55" applyFont="1" applyFill="1" applyBorder="1" applyAlignment="1">
      <alignment horizontal="left" indent="1"/>
      <protection/>
    </xf>
    <xf numFmtId="0" fontId="53" fillId="37" borderId="111" xfId="55" applyFont="1" applyFill="1" applyBorder="1" applyAlignment="1">
      <alignment horizontal="left" indent="1"/>
      <protection/>
    </xf>
    <xf numFmtId="0" fontId="53" fillId="37" borderId="112" xfId="55" applyFont="1" applyFill="1" applyBorder="1" applyAlignment="1">
      <alignment horizontal="left" indent="1"/>
      <protection/>
    </xf>
    <xf numFmtId="0" fontId="5" fillId="0" borderId="40" xfId="0" applyFont="1" applyFill="1" applyBorder="1" applyAlignment="1">
      <alignment horizontal="center" vertical="center"/>
    </xf>
    <xf numFmtId="0" fontId="28" fillId="0" borderId="39" xfId="0" applyFont="1" applyFill="1" applyBorder="1" applyAlignment="1">
      <alignment/>
    </xf>
    <xf numFmtId="0" fontId="15" fillId="0" borderId="0" xfId="0" applyFont="1" applyFill="1" applyBorder="1" applyAlignment="1">
      <alignment/>
    </xf>
    <xf numFmtId="0" fontId="54" fillId="0" borderId="0" xfId="0" applyFont="1" applyFill="1" applyAlignment="1">
      <alignment/>
    </xf>
    <xf numFmtId="0" fontId="0" fillId="0" borderId="41" xfId="0" applyBorder="1" applyAlignment="1">
      <alignment/>
    </xf>
    <xf numFmtId="0" fontId="55" fillId="0" borderId="0" xfId="0" applyFont="1" applyAlignment="1">
      <alignment/>
    </xf>
    <xf numFmtId="0" fontId="56" fillId="0" borderId="0" xfId="0" applyFont="1" applyAlignment="1">
      <alignment/>
    </xf>
    <xf numFmtId="0" fontId="19" fillId="0" borderId="0" xfId="0" applyFont="1" applyAlignment="1">
      <alignment horizontal="center"/>
    </xf>
    <xf numFmtId="0" fontId="13" fillId="0" borderId="0" xfId="0" applyFont="1" applyAlignment="1">
      <alignment/>
    </xf>
    <xf numFmtId="9" fontId="0" fillId="0" borderId="54" xfId="54" applyNumberFormat="1" applyFill="1" applyBorder="1" applyAlignment="1">
      <alignment horizontal="center"/>
      <protection/>
    </xf>
    <xf numFmtId="0" fontId="6" fillId="0" borderId="76" xfId="0" applyFont="1" applyFill="1" applyBorder="1" applyAlignment="1">
      <alignment horizontal="center"/>
    </xf>
    <xf numFmtId="0" fontId="5" fillId="0" borderId="72" xfId="0" applyFont="1" applyFill="1" applyBorder="1" applyAlignment="1">
      <alignment horizontal="center"/>
    </xf>
    <xf numFmtId="0" fontId="0" fillId="0" borderId="24" xfId="0" applyFont="1" applyBorder="1" applyAlignment="1">
      <alignment horizontal="center"/>
    </xf>
    <xf numFmtId="0" fontId="0" fillId="0" borderId="3" xfId="54" applyFill="1" applyBorder="1" applyAlignment="1">
      <alignment horizontal="center"/>
      <protection/>
    </xf>
    <xf numFmtId="0" fontId="0" fillId="0" borderId="3" xfId="0" applyFill="1" applyBorder="1" applyAlignment="1">
      <alignment horizontal="center"/>
    </xf>
    <xf numFmtId="0" fontId="1" fillId="0" borderId="47" xfId="0" applyFont="1" applyFill="1" applyBorder="1" applyAlignment="1">
      <alignment horizontal="center"/>
    </xf>
    <xf numFmtId="0" fontId="1" fillId="0" borderId="35" xfId="0" applyFont="1" applyFill="1" applyBorder="1" applyAlignment="1">
      <alignment horizontal="center"/>
    </xf>
    <xf numFmtId="0" fontId="4" fillId="0" borderId="61" xfId="0" applyFont="1" applyFill="1" applyBorder="1" applyAlignment="1">
      <alignment horizontal="left"/>
    </xf>
    <xf numFmtId="0" fontId="0" fillId="0" borderId="113" xfId="0" applyFill="1" applyBorder="1" applyAlignment="1">
      <alignment/>
    </xf>
    <xf numFmtId="0" fontId="0" fillId="0" borderId="114" xfId="0" applyFill="1" applyBorder="1" applyAlignment="1">
      <alignment/>
    </xf>
    <xf numFmtId="0" fontId="4" fillId="0" borderId="45" xfId="0" applyNumberFormat="1" applyFont="1" applyFill="1" applyBorder="1" applyAlignment="1">
      <alignment horizontal="center"/>
    </xf>
    <xf numFmtId="0" fontId="15" fillId="0" borderId="34" xfId="0" applyFont="1" applyFill="1" applyBorder="1" applyAlignment="1">
      <alignment horizontal="left"/>
    </xf>
    <xf numFmtId="0" fontId="0" fillId="0" borderId="0" xfId="0" applyFill="1" applyAlignment="1">
      <alignment horizontal="center"/>
    </xf>
    <xf numFmtId="0" fontId="4" fillId="0" borderId="0" xfId="0" applyFont="1" applyFill="1" applyAlignment="1">
      <alignment horizontal="center"/>
    </xf>
    <xf numFmtId="0" fontId="28" fillId="0" borderId="39" xfId="0" applyFont="1" applyFill="1" applyBorder="1" applyAlignment="1">
      <alignment horizontal="left" vertical="center"/>
    </xf>
    <xf numFmtId="0" fontId="11" fillId="0" borderId="0" xfId="0" applyFont="1" applyFill="1" applyBorder="1" applyAlignment="1">
      <alignment/>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5" fillId="0" borderId="36"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14" fontId="4" fillId="0" borderId="82" xfId="0" applyNumberFormat="1" applyFont="1" applyFill="1" applyBorder="1" applyAlignment="1">
      <alignment horizontal="center" vertical="center"/>
    </xf>
    <xf numFmtId="0" fontId="5" fillId="0" borderId="40" xfId="0" applyFont="1" applyFill="1" applyBorder="1" applyAlignment="1">
      <alignment vertical="center"/>
    </xf>
    <xf numFmtId="0" fontId="5" fillId="0" borderId="39" xfId="0" applyFont="1" applyFill="1" applyBorder="1" applyAlignment="1">
      <alignment vertical="center"/>
    </xf>
    <xf numFmtId="0" fontId="5" fillId="0" borderId="43" xfId="0" applyFont="1" applyFill="1" applyBorder="1" applyAlignment="1">
      <alignment/>
    </xf>
    <xf numFmtId="0" fontId="5" fillId="0" borderId="0" xfId="0" applyFont="1" applyFill="1" applyBorder="1" applyAlignment="1">
      <alignment horizontal="center" vertical="center"/>
    </xf>
    <xf numFmtId="0" fontId="38" fillId="0" borderId="34" xfId="0" applyFont="1" applyFill="1" applyBorder="1" applyAlignment="1">
      <alignment vertical="center"/>
    </xf>
    <xf numFmtId="0" fontId="22" fillId="0" borderId="36" xfId="0" applyFont="1" applyFill="1" applyBorder="1" applyAlignment="1">
      <alignmen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38" fillId="0" borderId="39" xfId="0" applyFont="1" applyFill="1" applyBorder="1" applyAlignment="1">
      <alignment vertical="center"/>
    </xf>
    <xf numFmtId="0" fontId="22" fillId="0" borderId="40" xfId="0" applyFont="1" applyFill="1" applyBorder="1" applyAlignment="1">
      <alignment/>
    </xf>
    <xf numFmtId="0" fontId="22" fillId="0" borderId="40" xfId="0" applyFont="1" applyFill="1" applyBorder="1" applyAlignment="1">
      <alignment horizontal="right" vertical="center"/>
    </xf>
    <xf numFmtId="0" fontId="22" fillId="0" borderId="41" xfId="0" applyFont="1" applyFill="1" applyBorder="1" applyAlignment="1">
      <alignment/>
    </xf>
    <xf numFmtId="0" fontId="22" fillId="0" borderId="43" xfId="0" applyFont="1" applyFill="1" applyBorder="1" applyAlignment="1">
      <alignment/>
    </xf>
    <xf numFmtId="215" fontId="0" fillId="0" borderId="35" xfId="0" applyNumberFormat="1" applyFont="1" applyFill="1" applyBorder="1" applyAlignment="1">
      <alignment vertical="center"/>
    </xf>
    <xf numFmtId="215" fontId="27" fillId="0" borderId="42" xfId="0" applyNumberFormat="1" applyFont="1" applyFill="1" applyBorder="1" applyAlignment="1">
      <alignment vertical="center"/>
    </xf>
    <xf numFmtId="215" fontId="27" fillId="0" borderId="0" xfId="0" applyNumberFormat="1" applyFont="1" applyFill="1" applyBorder="1" applyAlignment="1">
      <alignment/>
    </xf>
    <xf numFmtId="0" fontId="9" fillId="0" borderId="82" xfId="0" applyFont="1" applyFill="1" applyBorder="1" applyAlignment="1">
      <alignment vertical="center"/>
    </xf>
    <xf numFmtId="0" fontId="9" fillId="0" borderId="38" xfId="0" applyFont="1" applyFill="1" applyBorder="1" applyAlignment="1">
      <alignment vertical="center"/>
    </xf>
    <xf numFmtId="0" fontId="9" fillId="0" borderId="118" xfId="0" applyFont="1" applyFill="1" applyBorder="1" applyAlignment="1">
      <alignment vertical="center"/>
    </xf>
    <xf numFmtId="0" fontId="34" fillId="0" borderId="40" xfId="0" applyFont="1" applyFill="1" applyBorder="1" applyAlignment="1">
      <alignment vertical="center"/>
    </xf>
    <xf numFmtId="0" fontId="5" fillId="0" borderId="115" xfId="0" applyFont="1" applyFill="1" applyBorder="1" applyAlignment="1">
      <alignment vertical="center"/>
    </xf>
    <xf numFmtId="9" fontId="17" fillId="0" borderId="15" xfId="0" applyNumberFormat="1" applyFont="1" applyBorder="1" applyAlignment="1">
      <alignment horizontal="center"/>
    </xf>
    <xf numFmtId="0" fontId="17" fillId="0" borderId="65" xfId="0" applyFont="1" applyBorder="1" applyAlignment="1">
      <alignment horizontal="center"/>
    </xf>
    <xf numFmtId="0" fontId="5" fillId="0" borderId="58" xfId="0" applyFont="1" applyBorder="1" applyAlignment="1">
      <alignment/>
    </xf>
    <xf numFmtId="215" fontId="17" fillId="0" borderId="67" xfId="0" applyNumberFormat="1" applyFont="1" applyFill="1" applyBorder="1" applyAlignment="1">
      <alignment/>
    </xf>
    <xf numFmtId="215" fontId="17" fillId="0" borderId="42" xfId="0" applyNumberFormat="1" applyFont="1" applyFill="1" applyBorder="1" applyAlignment="1">
      <alignment/>
    </xf>
    <xf numFmtId="215" fontId="17" fillId="0" borderId="78" xfId="0" applyNumberFormat="1" applyFont="1" applyFill="1" applyBorder="1" applyAlignment="1">
      <alignment/>
    </xf>
    <xf numFmtId="215" fontId="17" fillId="0" borderId="79" xfId="0" applyNumberFormat="1" applyFont="1" applyFill="1" applyBorder="1" applyAlignment="1">
      <alignment/>
    </xf>
    <xf numFmtId="215" fontId="17" fillId="0" borderId="68" xfId="0" applyNumberFormat="1" applyFont="1" applyFill="1" applyBorder="1" applyAlignment="1">
      <alignment/>
    </xf>
    <xf numFmtId="215" fontId="17" fillId="0" borderId="67" xfId="0" applyNumberFormat="1" applyFont="1" applyFill="1" applyBorder="1" applyAlignment="1">
      <alignment/>
    </xf>
    <xf numFmtId="0" fontId="17" fillId="0" borderId="78" xfId="0" applyFont="1" applyBorder="1" applyAlignment="1">
      <alignment horizontal="center"/>
    </xf>
    <xf numFmtId="215" fontId="17" fillId="0" borderId="78" xfId="0" applyNumberFormat="1" applyFont="1" applyBorder="1" applyAlignment="1">
      <alignment/>
    </xf>
    <xf numFmtId="0" fontId="17" fillId="0" borderId="113" xfId="0" applyFont="1" applyBorder="1" applyAlignment="1">
      <alignment horizontal="center"/>
    </xf>
    <xf numFmtId="0" fontId="17" fillId="0" borderId="86" xfId="0" applyFont="1" applyBorder="1" applyAlignment="1">
      <alignment horizontal="center"/>
    </xf>
    <xf numFmtId="0" fontId="0" fillId="0" borderId="0" xfId="0" applyFont="1" applyBorder="1" applyAlignment="1">
      <alignment/>
    </xf>
    <xf numFmtId="0" fontId="4" fillId="0" borderId="50" xfId="0" applyFont="1" applyBorder="1" applyAlignment="1">
      <alignment horizontal="center"/>
    </xf>
    <xf numFmtId="215" fontId="27" fillId="0" borderId="119" xfId="0" applyNumberFormat="1" applyFont="1" applyBorder="1" applyAlignment="1">
      <alignment/>
    </xf>
    <xf numFmtId="0" fontId="4" fillId="0" borderId="53" xfId="0" applyFont="1" applyBorder="1" applyAlignment="1">
      <alignment horizontal="center"/>
    </xf>
    <xf numFmtId="215" fontId="17" fillId="0" borderId="55" xfId="0" applyNumberFormat="1" applyFont="1" applyFill="1" applyBorder="1" applyAlignment="1">
      <alignment/>
    </xf>
    <xf numFmtId="177" fontId="17" fillId="0" borderId="120" xfId="0" applyNumberFormat="1" applyFont="1" applyBorder="1" applyAlignment="1">
      <alignment/>
    </xf>
    <xf numFmtId="215" fontId="27" fillId="0" borderId="121" xfId="0" applyNumberFormat="1" applyFont="1" applyBorder="1" applyAlignment="1">
      <alignment/>
    </xf>
    <xf numFmtId="215" fontId="27" fillId="0" borderId="52" xfId="0" applyNumberFormat="1" applyFont="1" applyBorder="1" applyAlignment="1">
      <alignment/>
    </xf>
    <xf numFmtId="0" fontId="4" fillId="0" borderId="39" xfId="0" applyFont="1" applyBorder="1" applyAlignment="1">
      <alignment horizontal="center"/>
    </xf>
    <xf numFmtId="177" fontId="17" fillId="0" borderId="40" xfId="0" applyNumberFormat="1" applyFont="1" applyBorder="1" applyAlignment="1">
      <alignment/>
    </xf>
    <xf numFmtId="215" fontId="27" fillId="0" borderId="40" xfId="0" applyNumberFormat="1" applyFont="1" applyBorder="1" applyAlignment="1">
      <alignment/>
    </xf>
    <xf numFmtId="0" fontId="5" fillId="0" borderId="67" xfId="0" applyFont="1" applyBorder="1" applyAlignment="1">
      <alignment/>
    </xf>
    <xf numFmtId="0" fontId="5" fillId="0" borderId="42" xfId="0" applyFont="1" applyBorder="1" applyAlignment="1">
      <alignment/>
    </xf>
    <xf numFmtId="0" fontId="5" fillId="0" borderId="77" xfId="0" applyFont="1" applyBorder="1" applyAlignment="1">
      <alignment/>
    </xf>
    <xf numFmtId="0" fontId="15" fillId="0" borderId="43" xfId="0" applyFont="1" applyBorder="1" applyAlignment="1">
      <alignment/>
    </xf>
    <xf numFmtId="0" fontId="0" fillId="0" borderId="62" xfId="0" applyBorder="1" applyAlignment="1">
      <alignment/>
    </xf>
    <xf numFmtId="0" fontId="0" fillId="0" borderId="76" xfId="0" applyBorder="1" applyAlignment="1">
      <alignment horizontal="center"/>
    </xf>
    <xf numFmtId="215" fontId="35" fillId="0" borderId="60" xfId="0" applyNumberFormat="1" applyFont="1" applyBorder="1" applyAlignment="1">
      <alignment/>
    </xf>
    <xf numFmtId="0" fontId="5" fillId="0" borderId="77" xfId="0" applyFont="1" applyBorder="1" applyAlignment="1">
      <alignment horizontal="left"/>
    </xf>
    <xf numFmtId="3" fontId="15" fillId="0" borderId="122" xfId="0" applyNumberFormat="1" applyFont="1" applyBorder="1" applyAlignment="1">
      <alignment/>
    </xf>
    <xf numFmtId="0" fontId="15" fillId="0" borderId="83" xfId="0" applyFont="1" applyBorder="1" applyAlignment="1">
      <alignment horizontal="center"/>
    </xf>
    <xf numFmtId="0" fontId="4" fillId="0" borderId="83" xfId="0" applyFont="1" applyBorder="1" applyAlignment="1">
      <alignment horizontal="center"/>
    </xf>
    <xf numFmtId="0" fontId="0" fillId="0" borderId="85" xfId="0" applyBorder="1" applyAlignment="1">
      <alignment/>
    </xf>
    <xf numFmtId="0" fontId="4" fillId="0" borderId="83" xfId="0" applyFont="1" applyBorder="1" applyAlignment="1">
      <alignment/>
    </xf>
    <xf numFmtId="0" fontId="0" fillId="0" borderId="61" xfId="0" applyBorder="1" applyAlignment="1">
      <alignment/>
    </xf>
    <xf numFmtId="0" fontId="15" fillId="0" borderId="29" xfId="0" applyFont="1" applyBorder="1" applyAlignment="1">
      <alignment horizontal="left"/>
    </xf>
    <xf numFmtId="0" fontId="5" fillId="0" borderId="0" xfId="0" applyFont="1" applyBorder="1" applyAlignment="1">
      <alignment horizontal="left"/>
    </xf>
    <xf numFmtId="0" fontId="5" fillId="0" borderId="42" xfId="0" applyFont="1" applyBorder="1" applyAlignment="1">
      <alignment horizontal="left"/>
    </xf>
    <xf numFmtId="0" fontId="57" fillId="0" borderId="0" xfId="0" applyFont="1" applyBorder="1" applyAlignment="1">
      <alignment/>
    </xf>
    <xf numFmtId="0" fontId="1" fillId="0" borderId="123" xfId="0" applyFont="1" applyBorder="1" applyAlignment="1">
      <alignment/>
    </xf>
    <xf numFmtId="215" fontId="27" fillId="0" borderId="59" xfId="0" applyNumberFormat="1" applyFont="1" applyBorder="1" applyAlignment="1">
      <alignment/>
    </xf>
    <xf numFmtId="0" fontId="17" fillId="0" borderId="87" xfId="0" applyFont="1" applyBorder="1" applyAlignment="1">
      <alignment/>
    </xf>
    <xf numFmtId="0" fontId="4" fillId="0" borderId="48" xfId="0" applyFont="1" applyBorder="1" applyAlignment="1">
      <alignment/>
    </xf>
    <xf numFmtId="0" fontId="0" fillId="0" borderId="48" xfId="0" applyBorder="1" applyAlignment="1">
      <alignment horizontal="center"/>
    </xf>
    <xf numFmtId="0" fontId="4" fillId="0" borderId="56" xfId="0" applyFont="1" applyBorder="1" applyAlignment="1">
      <alignment/>
    </xf>
    <xf numFmtId="0" fontId="15" fillId="0" borderId="53" xfId="0" applyFont="1" applyBorder="1" applyAlignment="1">
      <alignment horizontal="center"/>
    </xf>
    <xf numFmtId="0" fontId="15" fillId="0" borderId="80" xfId="0" applyFont="1" applyBorder="1" applyAlignment="1">
      <alignment horizontal="center"/>
    </xf>
    <xf numFmtId="215" fontId="17" fillId="0" borderId="124" xfId="0" applyNumberFormat="1" applyFont="1" applyBorder="1" applyAlignment="1">
      <alignment/>
    </xf>
    <xf numFmtId="215" fontId="17" fillId="0" borderId="40" xfId="0" applyNumberFormat="1" applyFont="1" applyBorder="1" applyAlignment="1">
      <alignment/>
    </xf>
    <xf numFmtId="0" fontId="4" fillId="0" borderId="80" xfId="0" applyFont="1" applyBorder="1" applyAlignment="1">
      <alignment/>
    </xf>
    <xf numFmtId="0" fontId="0" fillId="0" borderId="48" xfId="0" applyFont="1" applyBorder="1" applyAlignment="1">
      <alignment horizontal="center"/>
    </xf>
    <xf numFmtId="9" fontId="8" fillId="37" borderId="91" xfId="0" applyNumberFormat="1" applyFont="1" applyFill="1" applyBorder="1" applyAlignment="1" applyProtection="1">
      <alignment horizontal="center"/>
      <protection locked="0"/>
    </xf>
    <xf numFmtId="0" fontId="58" fillId="0" borderId="0" xfId="0" applyFont="1" applyAlignment="1">
      <alignment/>
    </xf>
    <xf numFmtId="0" fontId="6" fillId="0" borderId="0" xfId="0" applyFont="1" applyFill="1" applyBorder="1" applyAlignment="1">
      <alignment/>
    </xf>
    <xf numFmtId="0" fontId="26" fillId="0" borderId="30" xfId="0" applyFont="1" applyBorder="1" applyAlignment="1">
      <alignment horizontal="center"/>
    </xf>
    <xf numFmtId="0" fontId="59" fillId="0" borderId="30" xfId="0" applyFont="1" applyBorder="1" applyAlignment="1">
      <alignment horizontal="center"/>
    </xf>
    <xf numFmtId="0" fontId="59" fillId="0" borderId="30" xfId="0" applyFont="1" applyBorder="1" applyAlignment="1">
      <alignment/>
    </xf>
    <xf numFmtId="191" fontId="26" fillId="0" borderId="30" xfId="47" applyFont="1" applyBorder="1" applyAlignment="1">
      <alignment/>
    </xf>
    <xf numFmtId="0" fontId="28" fillId="0" borderId="32" xfId="0" applyFont="1" applyFill="1" applyBorder="1" applyAlignment="1">
      <alignment/>
    </xf>
    <xf numFmtId="0" fontId="6" fillId="0" borderId="77" xfId="0" applyFont="1" applyFill="1" applyBorder="1" applyAlignment="1">
      <alignment horizontal="center"/>
    </xf>
    <xf numFmtId="0" fontId="6" fillId="0" borderId="42" xfId="0" applyFont="1" applyFill="1" applyBorder="1" applyAlignment="1">
      <alignment horizontal="center"/>
    </xf>
    <xf numFmtId="0" fontId="5" fillId="0" borderId="42" xfId="0" applyFont="1" applyFill="1" applyBorder="1" applyAlignment="1">
      <alignment horizontal="left"/>
    </xf>
    <xf numFmtId="0" fontId="14" fillId="0" borderId="80" xfId="0" applyFont="1" applyFill="1" applyBorder="1" applyAlignment="1">
      <alignment horizontal="center"/>
    </xf>
    <xf numFmtId="0" fontId="15" fillId="0" borderId="39" xfId="0" applyFont="1" applyFill="1" applyBorder="1" applyAlignment="1">
      <alignment/>
    </xf>
    <xf numFmtId="177" fontId="28" fillId="0" borderId="44" xfId="0" applyNumberFormat="1" applyFont="1" applyFill="1" applyBorder="1" applyAlignment="1">
      <alignment horizontal="center"/>
    </xf>
    <xf numFmtId="0" fontId="11" fillId="0" borderId="19" xfId="0" applyFont="1" applyFill="1" applyBorder="1" applyAlignment="1">
      <alignment/>
    </xf>
    <xf numFmtId="0" fontId="11" fillId="0" borderId="0" xfId="0" applyFont="1" applyFill="1" applyAlignment="1">
      <alignment horizontal="left"/>
    </xf>
    <xf numFmtId="49" fontId="58" fillId="0" borderId="0" xfId="0" applyNumberFormat="1" applyFont="1" applyAlignment="1">
      <alignment horizontal="right"/>
    </xf>
    <xf numFmtId="189" fontId="58" fillId="0" borderId="0" xfId="47" applyNumberFormat="1" applyFont="1" applyAlignment="1">
      <alignment horizontal="right"/>
    </xf>
    <xf numFmtId="177" fontId="58" fillId="0" borderId="0" xfId="0" applyNumberFormat="1" applyFont="1" applyAlignment="1">
      <alignment horizontal="center"/>
    </xf>
    <xf numFmtId="1" fontId="1" fillId="0" borderId="0" xfId="0" applyNumberFormat="1" applyFont="1" applyAlignment="1">
      <alignment/>
    </xf>
    <xf numFmtId="0" fontId="7" fillId="0" borderId="30" xfId="0" applyFont="1" applyBorder="1" applyAlignment="1">
      <alignment horizontal="center"/>
    </xf>
    <xf numFmtId="191" fontId="7" fillId="0" borderId="30" xfId="47" applyFont="1" applyBorder="1" applyAlignment="1">
      <alignment/>
    </xf>
    <xf numFmtId="0" fontId="8" fillId="0" borderId="72" xfId="0" applyFont="1" applyBorder="1" applyAlignment="1">
      <alignment/>
    </xf>
    <xf numFmtId="0" fontId="8" fillId="0" borderId="76" xfId="0" applyFont="1" applyBorder="1" applyAlignment="1">
      <alignment/>
    </xf>
    <xf numFmtId="0" fontId="0" fillId="0" borderId="30" xfId="0" applyFill="1" applyBorder="1" applyAlignment="1">
      <alignment/>
    </xf>
    <xf numFmtId="0" fontId="0" fillId="0" borderId="121" xfId="0" applyBorder="1" applyAlignment="1">
      <alignment/>
    </xf>
    <xf numFmtId="3" fontId="0" fillId="0" borderId="30" xfId="0" applyNumberFormat="1" applyFill="1" applyBorder="1" applyAlignment="1">
      <alignment/>
    </xf>
    <xf numFmtId="9" fontId="0" fillId="0" borderId="30" xfId="0" applyNumberFormat="1" applyFill="1" applyBorder="1" applyAlignment="1">
      <alignment/>
    </xf>
    <xf numFmtId="3" fontId="0" fillId="0" borderId="121" xfId="0" applyNumberFormat="1" applyBorder="1" applyAlignment="1">
      <alignment/>
    </xf>
    <xf numFmtId="3" fontId="0" fillId="0" borderId="75" xfId="0" applyNumberFormat="1" applyBorder="1" applyAlignment="1">
      <alignment/>
    </xf>
    <xf numFmtId="0" fontId="8" fillId="0" borderId="72" xfId="0" applyFont="1" applyBorder="1" applyAlignment="1">
      <alignment horizontal="center"/>
    </xf>
    <xf numFmtId="0" fontId="0" fillId="0" borderId="30" xfId="0" applyBorder="1" applyAlignment="1">
      <alignment/>
    </xf>
    <xf numFmtId="0" fontId="0" fillId="0" borderId="59" xfId="0" applyBorder="1" applyAlignment="1">
      <alignment/>
    </xf>
    <xf numFmtId="0" fontId="6" fillId="0" borderId="62" xfId="56" applyFont="1" applyFill="1" applyBorder="1" applyAlignment="1">
      <alignment horizontal="center" vertical="center"/>
      <protection/>
    </xf>
    <xf numFmtId="0" fontId="6" fillId="0" borderId="76" xfId="56" applyFont="1" applyFill="1" applyBorder="1" applyAlignment="1">
      <alignment horizontal="center" vertical="center"/>
      <protection/>
    </xf>
    <xf numFmtId="0" fontId="0" fillId="0" borderId="88" xfId="0" applyFill="1" applyBorder="1" applyAlignment="1">
      <alignment/>
    </xf>
    <xf numFmtId="0" fontId="0" fillId="0" borderId="75" xfId="0" applyFill="1" applyBorder="1" applyAlignment="1">
      <alignment/>
    </xf>
    <xf numFmtId="0" fontId="0" fillId="0" borderId="35" xfId="0" applyBorder="1" applyAlignment="1">
      <alignment/>
    </xf>
    <xf numFmtId="0" fontId="7" fillId="0" borderId="0" xfId="56" applyFont="1" applyFill="1" applyBorder="1" applyAlignment="1">
      <alignment horizontal="left"/>
      <protection/>
    </xf>
    <xf numFmtId="0" fontId="7" fillId="0" borderId="72" xfId="57" applyFont="1" applyBorder="1" applyAlignment="1">
      <alignment horizontal="center"/>
      <protection/>
    </xf>
    <xf numFmtId="0" fontId="7" fillId="0" borderId="72" xfId="57" applyFont="1" applyBorder="1">
      <alignment/>
      <protection/>
    </xf>
    <xf numFmtId="0" fontId="7" fillId="0" borderId="76" xfId="57" applyFont="1" applyBorder="1" applyAlignment="1">
      <alignment horizontal="center"/>
      <protection/>
    </xf>
    <xf numFmtId="0" fontId="7" fillId="0" borderId="30" xfId="57" applyFont="1" applyBorder="1">
      <alignment/>
      <protection/>
    </xf>
    <xf numFmtId="9" fontId="7" fillId="0" borderId="30" xfId="57" applyNumberFormat="1" applyFont="1" applyBorder="1">
      <alignment/>
      <protection/>
    </xf>
    <xf numFmtId="0" fontId="7" fillId="0" borderId="121" xfId="57" applyFont="1" applyBorder="1">
      <alignment/>
      <protection/>
    </xf>
    <xf numFmtId="0" fontId="7" fillId="0" borderId="0" xfId="57" applyFont="1">
      <alignment/>
      <protection/>
    </xf>
    <xf numFmtId="0" fontId="7" fillId="0" borderId="36" xfId="57" applyFont="1" applyBorder="1">
      <alignment/>
      <protection/>
    </xf>
    <xf numFmtId="0" fontId="7" fillId="0" borderId="116" xfId="57" applyFont="1" applyBorder="1" applyAlignment="1">
      <alignment horizontal="center"/>
      <protection/>
    </xf>
    <xf numFmtId="0" fontId="7" fillId="0" borderId="0" xfId="57" applyFont="1" applyBorder="1" applyAlignment="1">
      <alignment horizontal="center"/>
      <protection/>
    </xf>
    <xf numFmtId="3" fontId="7" fillId="0" borderId="0" xfId="57" applyNumberFormat="1" applyFont="1" applyBorder="1">
      <alignment/>
      <protection/>
    </xf>
    <xf numFmtId="0" fontId="0" fillId="0" borderId="125" xfId="0" applyBorder="1" applyAlignment="1">
      <alignment/>
    </xf>
    <xf numFmtId="0" fontId="13" fillId="0" borderId="30" xfId="57" applyFont="1" applyBorder="1">
      <alignment/>
      <protection/>
    </xf>
    <xf numFmtId="3" fontId="13" fillId="0" borderId="30" xfId="57" applyNumberFormat="1" applyFont="1" applyBorder="1">
      <alignment/>
      <protection/>
    </xf>
    <xf numFmtId="3" fontId="13" fillId="0" borderId="121" xfId="57" applyNumberFormat="1" applyFont="1" applyBorder="1">
      <alignment/>
      <protection/>
    </xf>
    <xf numFmtId="3" fontId="13" fillId="0" borderId="75" xfId="57" applyNumberFormat="1" applyFont="1" applyBorder="1">
      <alignment/>
      <protection/>
    </xf>
    <xf numFmtId="215" fontId="35" fillId="0" borderId="66" xfId="54" applyNumberFormat="1" applyFont="1" applyFill="1" applyBorder="1">
      <alignment/>
      <protection/>
    </xf>
    <xf numFmtId="215" fontId="35" fillId="0" borderId="54" xfId="54" applyNumberFormat="1" applyFont="1" applyFill="1" applyBorder="1">
      <alignment/>
      <protection/>
    </xf>
    <xf numFmtId="215" fontId="35" fillId="0" borderId="88" xfId="54" applyNumberFormat="1" applyFont="1" applyFill="1" applyBorder="1">
      <alignment/>
      <protection/>
    </xf>
    <xf numFmtId="215" fontId="35" fillId="0" borderId="59" xfId="54" applyNumberFormat="1" applyFont="1" applyFill="1" applyBorder="1">
      <alignment/>
      <protection/>
    </xf>
    <xf numFmtId="215" fontId="27" fillId="0" borderId="45" xfId="0" applyNumberFormat="1" applyFont="1" applyFill="1" applyBorder="1" applyAlignment="1">
      <alignment vertical="center"/>
    </xf>
    <xf numFmtId="215" fontId="27" fillId="0" borderId="44" xfId="0" applyNumberFormat="1" applyFont="1" applyFill="1" applyBorder="1" applyAlignment="1">
      <alignment vertical="center"/>
    </xf>
    <xf numFmtId="215" fontId="27" fillId="0" borderId="15" xfId="0" applyNumberFormat="1" applyFont="1" applyFill="1" applyBorder="1" applyAlignment="1">
      <alignment/>
    </xf>
    <xf numFmtId="215" fontId="35" fillId="0" borderId="74" xfId="0" applyNumberFormat="1" applyFont="1" applyFill="1" applyBorder="1" applyAlignment="1">
      <alignment horizontal="left"/>
    </xf>
    <xf numFmtId="215" fontId="35" fillId="0" borderId="74" xfId="0" applyNumberFormat="1" applyFont="1" applyFill="1" applyBorder="1" applyAlignment="1">
      <alignment/>
    </xf>
    <xf numFmtId="215" fontId="35" fillId="0" borderId="126" xfId="0" applyNumberFormat="1" applyFont="1" applyFill="1" applyBorder="1" applyAlignment="1">
      <alignment/>
    </xf>
    <xf numFmtId="3" fontId="35" fillId="0" borderId="126" xfId="0" applyNumberFormat="1" applyFont="1" applyBorder="1" applyAlignment="1">
      <alignment/>
    </xf>
    <xf numFmtId="0" fontId="26" fillId="0" borderId="23" xfId="0" applyFont="1" applyBorder="1" applyAlignment="1">
      <alignment horizontal="center"/>
    </xf>
    <xf numFmtId="14" fontId="7" fillId="0" borderId="23" xfId="0" applyNumberFormat="1" applyFont="1" applyBorder="1" applyAlignment="1">
      <alignment horizontal="center"/>
    </xf>
    <xf numFmtId="0" fontId="59" fillId="0" borderId="23" xfId="0" applyFont="1" applyBorder="1" applyAlignment="1">
      <alignment/>
    </xf>
    <xf numFmtId="0" fontId="0" fillId="0" borderId="0" xfId="0" applyAlignment="1">
      <alignment/>
    </xf>
    <xf numFmtId="0" fontId="1" fillId="0" borderId="0" xfId="0" applyFont="1" applyAlignment="1">
      <alignment/>
    </xf>
    <xf numFmtId="0" fontId="77" fillId="0" borderId="30" xfId="0" applyFont="1" applyBorder="1" applyAlignment="1">
      <alignment/>
    </xf>
    <xf numFmtId="14" fontId="77" fillId="0" borderId="30" xfId="0" applyNumberFormat="1" applyFont="1" applyBorder="1" applyAlignment="1">
      <alignment horizontal="center"/>
    </xf>
    <xf numFmtId="0" fontId="77" fillId="0" borderId="30" xfId="0" applyFont="1" applyBorder="1" applyAlignment="1">
      <alignment horizontal="left"/>
    </xf>
    <xf numFmtId="0" fontId="77" fillId="0" borderId="30" xfId="0" applyFont="1" applyBorder="1" applyAlignment="1">
      <alignment/>
    </xf>
    <xf numFmtId="0" fontId="77" fillId="0" borderId="30" xfId="0" applyFont="1" applyBorder="1" applyAlignment="1" quotePrefix="1">
      <alignment horizontal="center"/>
    </xf>
    <xf numFmtId="0" fontId="77" fillId="0" borderId="30" xfId="0" applyFont="1" applyBorder="1" applyAlignment="1">
      <alignment horizontal="center"/>
    </xf>
    <xf numFmtId="191" fontId="77" fillId="0" borderId="30" xfId="47" applyFont="1" applyBorder="1" applyAlignment="1">
      <alignment/>
    </xf>
    <xf numFmtId="0" fontId="102" fillId="0" borderId="0" xfId="0" applyFont="1" applyAlignment="1">
      <alignment horizontal="left" readingOrder="2"/>
    </xf>
    <xf numFmtId="0" fontId="102" fillId="0" borderId="0" xfId="0" applyFont="1" applyAlignment="1">
      <alignment/>
    </xf>
    <xf numFmtId="9" fontId="17" fillId="0" borderId="65" xfId="59" applyFont="1" applyBorder="1" applyAlignment="1">
      <alignment horizontal="center"/>
    </xf>
    <xf numFmtId="0" fontId="4" fillId="0" borderId="82" xfId="0" applyFont="1" applyFill="1" applyBorder="1" applyAlignment="1">
      <alignment horizontal="center" vertical="center"/>
    </xf>
    <xf numFmtId="0" fontId="1" fillId="0" borderId="44" xfId="0" applyFont="1" applyFill="1" applyBorder="1" applyAlignment="1">
      <alignment horizontal="left"/>
    </xf>
    <xf numFmtId="0" fontId="0" fillId="0" borderId="45" xfId="0" applyFont="1" applyFill="1" applyBorder="1" applyAlignment="1">
      <alignment/>
    </xf>
    <xf numFmtId="0" fontId="1" fillId="0" borderId="41" xfId="0" applyFont="1" applyFill="1" applyBorder="1" applyAlignment="1">
      <alignment/>
    </xf>
    <xf numFmtId="0" fontId="1" fillId="0" borderId="42" xfId="47" applyNumberFormat="1" applyFont="1" applyFill="1" applyBorder="1" applyAlignment="1">
      <alignment horizontal="left" vertical="center"/>
    </xf>
    <xf numFmtId="202" fontId="0" fillId="0" borderId="54" xfId="54" applyNumberFormat="1" applyFill="1" applyBorder="1" applyAlignment="1">
      <alignment horizontal="center"/>
      <protection/>
    </xf>
    <xf numFmtId="0" fontId="23" fillId="41" borderId="127" xfId="58" applyFont="1" applyFill="1" applyBorder="1" applyAlignment="1">
      <alignment horizontal="center" vertical="center"/>
      <protection/>
    </xf>
    <xf numFmtId="0" fontId="23" fillId="41" borderId="128" xfId="58" applyFont="1" applyFill="1" applyBorder="1" applyAlignment="1">
      <alignment horizontal="center" vertical="center"/>
      <protection/>
    </xf>
    <xf numFmtId="0" fontId="23" fillId="41" borderId="129" xfId="58" applyFont="1" applyFill="1" applyBorder="1" applyAlignment="1">
      <alignment horizontal="center" vertical="center"/>
      <protection/>
    </xf>
    <xf numFmtId="0" fontId="10" fillId="42" borderId="130" xfId="55" applyFont="1" applyFill="1" applyBorder="1" applyAlignment="1">
      <alignment horizontal="center"/>
      <protection/>
    </xf>
    <xf numFmtId="0" fontId="10" fillId="42" borderId="131" xfId="55" applyFont="1" applyFill="1" applyBorder="1" applyAlignment="1">
      <alignment horizontal="center"/>
      <protection/>
    </xf>
    <xf numFmtId="0" fontId="26" fillId="0" borderId="21"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58" fillId="0" borderId="0" xfId="0" applyFont="1" applyAlignment="1">
      <alignment horizontal="left"/>
    </xf>
    <xf numFmtId="0" fontId="28" fillId="0" borderId="39" xfId="0" applyFont="1" applyFill="1" applyBorder="1" applyAlignment="1">
      <alignment horizontal="center"/>
    </xf>
    <xf numFmtId="0" fontId="28" fillId="0" borderId="27" xfId="0" applyFont="1" applyFill="1" applyBorder="1" applyAlignment="1">
      <alignment horizontal="center"/>
    </xf>
    <xf numFmtId="0" fontId="14" fillId="0" borderId="132" xfId="54" applyFont="1" applyFill="1" applyBorder="1" applyAlignment="1">
      <alignment horizontal="center" vertical="center"/>
      <protection/>
    </xf>
    <xf numFmtId="0" fontId="14" fillId="0" borderId="26" xfId="54" applyFont="1" applyFill="1" applyBorder="1" applyAlignment="1">
      <alignment horizontal="center" vertical="center"/>
      <protection/>
    </xf>
    <xf numFmtId="0" fontId="14" fillId="0" borderId="39" xfId="54" applyFont="1" applyFill="1" applyBorder="1" applyAlignment="1">
      <alignment horizontal="center" vertical="center"/>
      <protection/>
    </xf>
    <xf numFmtId="0" fontId="14" fillId="0" borderId="27" xfId="54" applyFont="1" applyFill="1" applyBorder="1" applyAlignment="1">
      <alignment horizontal="center" vertical="center"/>
      <protection/>
    </xf>
    <xf numFmtId="0" fontId="1" fillId="0" borderId="39" xfId="0" applyFont="1" applyFill="1" applyBorder="1" applyAlignment="1">
      <alignment horizontal="center"/>
    </xf>
    <xf numFmtId="0" fontId="1" fillId="0" borderId="27" xfId="0" applyFont="1" applyFill="1" applyBorder="1" applyAlignment="1">
      <alignment horizontal="center"/>
    </xf>
    <xf numFmtId="0" fontId="4" fillId="0" borderId="70" xfId="0" applyFont="1" applyFill="1" applyBorder="1" applyAlignment="1">
      <alignment horizontal="center"/>
    </xf>
    <xf numFmtId="0" fontId="4" fillId="0" borderId="63" xfId="0" applyFont="1" applyFill="1" applyBorder="1" applyAlignment="1">
      <alignment horizontal="center"/>
    </xf>
    <xf numFmtId="0" fontId="4" fillId="0" borderId="64" xfId="0" applyFont="1" applyFill="1" applyBorder="1" applyAlignment="1">
      <alignment horizontal="center"/>
    </xf>
    <xf numFmtId="191" fontId="0" fillId="0" borderId="70" xfId="47" applyFont="1" applyFill="1" applyBorder="1" applyAlignment="1">
      <alignment horizontal="center"/>
    </xf>
    <xf numFmtId="191" fontId="0" fillId="0" borderId="63" xfId="47" applyFont="1" applyFill="1" applyBorder="1" applyAlignment="1">
      <alignment horizontal="center"/>
    </xf>
    <xf numFmtId="191" fontId="0" fillId="0" borderId="64" xfId="47" applyFont="1" applyFill="1" applyBorder="1" applyAlignment="1">
      <alignment horizontal="center"/>
    </xf>
    <xf numFmtId="0" fontId="4" fillId="0" borderId="65" xfId="0" applyFont="1" applyFill="1" applyBorder="1" applyAlignment="1">
      <alignment horizontal="center"/>
    </xf>
    <xf numFmtId="0" fontId="4" fillId="0" borderId="44" xfId="0" applyFont="1" applyFill="1" applyBorder="1" applyAlignment="1">
      <alignment horizontal="center"/>
    </xf>
    <xf numFmtId="0" fontId="4" fillId="0" borderId="66" xfId="0" applyFont="1" applyFill="1" applyBorder="1" applyAlignment="1">
      <alignment horizontal="center"/>
    </xf>
    <xf numFmtId="0" fontId="11" fillId="0" borderId="69" xfId="0" applyFont="1" applyFill="1" applyBorder="1" applyAlignment="1">
      <alignment horizontal="center"/>
    </xf>
    <xf numFmtId="0" fontId="11" fillId="0" borderId="62" xfId="0" applyFont="1" applyFill="1" applyBorder="1" applyAlignment="1">
      <alignment horizontal="center"/>
    </xf>
    <xf numFmtId="0" fontId="14" fillId="0" borderId="39" xfId="0" applyFont="1" applyFill="1" applyBorder="1" applyAlignment="1">
      <alignment horizontal="center"/>
    </xf>
    <xf numFmtId="0" fontId="14" fillId="0" borderId="27" xfId="0" applyFont="1" applyFill="1" applyBorder="1" applyAlignment="1">
      <alignment horizontal="center"/>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xf>
    <xf numFmtId="177" fontId="28" fillId="0" borderId="39" xfId="0" applyNumberFormat="1" applyFont="1" applyFill="1" applyBorder="1" applyAlignment="1">
      <alignment horizontal="center"/>
    </xf>
    <xf numFmtId="177" fontId="28" fillId="0" borderId="0" xfId="0" applyNumberFormat="1" applyFont="1" applyFill="1" applyBorder="1" applyAlignment="1">
      <alignment horizontal="center"/>
    </xf>
    <xf numFmtId="177" fontId="28" fillId="0" borderId="27" xfId="0" applyNumberFormat="1" applyFont="1" applyFill="1" applyBorder="1" applyAlignment="1">
      <alignment horizontal="center"/>
    </xf>
    <xf numFmtId="0" fontId="28" fillId="0" borderId="39" xfId="0" applyFont="1" applyFill="1" applyBorder="1" applyAlignment="1">
      <alignment horizontal="center" vertical="center"/>
    </xf>
    <xf numFmtId="0" fontId="28" fillId="0" borderId="2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40" xfId="0" applyFont="1" applyFill="1" applyBorder="1" applyAlignment="1">
      <alignment horizontal="center" vertical="center"/>
    </xf>
    <xf numFmtId="215" fontId="17" fillId="0" borderId="65" xfId="0" applyNumberFormat="1" applyFont="1" applyBorder="1" applyAlignment="1">
      <alignment/>
    </xf>
    <xf numFmtId="215" fontId="17" fillId="0" borderId="38" xfId="0" applyNumberFormat="1" applyFont="1" applyBorder="1" applyAlignment="1">
      <alignment/>
    </xf>
    <xf numFmtId="215" fontId="27" fillId="0" borderId="15" xfId="0" applyNumberFormat="1" applyFont="1" applyFill="1" applyBorder="1" applyAlignment="1">
      <alignment/>
    </xf>
    <xf numFmtId="215" fontId="27" fillId="0" borderId="45" xfId="0" applyNumberFormat="1" applyFont="1" applyFill="1" applyBorder="1" applyAlignment="1">
      <alignment/>
    </xf>
    <xf numFmtId="215" fontId="27" fillId="0" borderId="65" xfId="0" applyNumberFormat="1" applyFont="1" applyBorder="1" applyAlignment="1">
      <alignment/>
    </xf>
    <xf numFmtId="215" fontId="27" fillId="0" borderId="38" xfId="0" applyNumberFormat="1" applyFont="1" applyBorder="1" applyAlignment="1">
      <alignment/>
    </xf>
    <xf numFmtId="215" fontId="17" fillId="0" borderId="70" xfId="0" applyNumberFormat="1" applyFont="1" applyBorder="1" applyAlignment="1">
      <alignment/>
    </xf>
    <xf numFmtId="215" fontId="17" fillId="0" borderId="133" xfId="0" applyNumberFormat="1" applyFont="1" applyBorder="1" applyAlignment="1">
      <alignment/>
    </xf>
    <xf numFmtId="215" fontId="27" fillId="0" borderId="73" xfId="0" applyNumberFormat="1" applyFont="1" applyFill="1" applyBorder="1" applyAlignment="1">
      <alignment/>
    </xf>
    <xf numFmtId="215" fontId="17" fillId="0" borderId="15" xfId="0" applyNumberFormat="1" applyFont="1" applyFill="1" applyBorder="1" applyAlignment="1">
      <alignment/>
    </xf>
    <xf numFmtId="215" fontId="17" fillId="0" borderId="45" xfId="0" applyNumberFormat="1" applyFont="1" applyFill="1" applyBorder="1" applyAlignment="1">
      <alignment/>
    </xf>
    <xf numFmtId="215" fontId="17" fillId="0" borderId="73" xfId="0" applyNumberFormat="1" applyFont="1" applyFill="1" applyBorder="1" applyAlignment="1">
      <alignment/>
    </xf>
    <xf numFmtId="0" fontId="4" fillId="0" borderId="114" xfId="0" applyFont="1" applyBorder="1" applyAlignment="1">
      <alignment horizontal="left"/>
    </xf>
    <xf numFmtId="0" fontId="5" fillId="0" borderId="114" xfId="0" applyFont="1" applyBorder="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86" xfId="0" applyFont="1" applyBorder="1" applyAlignment="1">
      <alignment/>
    </xf>
    <xf numFmtId="0" fontId="4" fillId="0" borderId="0" xfId="0" applyFont="1" applyBorder="1" applyAlignment="1">
      <alignment/>
    </xf>
    <xf numFmtId="0" fontId="4" fillId="0" borderId="27" xfId="0" applyFont="1" applyBorder="1" applyAlignment="1">
      <alignment/>
    </xf>
    <xf numFmtId="0" fontId="4" fillId="0" borderId="21" xfId="0" applyFont="1" applyBorder="1" applyAlignment="1" quotePrefix="1">
      <alignment horizontal="left"/>
    </xf>
    <xf numFmtId="0" fontId="4" fillId="0" borderId="22" xfId="0" applyFont="1" applyBorder="1" applyAlignment="1">
      <alignment horizontal="left"/>
    </xf>
    <xf numFmtId="0" fontId="4" fillId="0" borderId="23" xfId="0" applyFont="1" applyBorder="1" applyAlignment="1">
      <alignment horizontal="left"/>
    </xf>
    <xf numFmtId="215" fontId="27" fillId="0" borderId="123" xfId="0" applyNumberFormat="1" applyFont="1" applyBorder="1" applyAlignment="1">
      <alignment/>
    </xf>
    <xf numFmtId="215" fontId="27" fillId="0" borderId="134" xfId="0" applyNumberFormat="1" applyFont="1" applyBorder="1" applyAlignment="1">
      <alignment/>
    </xf>
    <xf numFmtId="0" fontId="4" fillId="0" borderId="135" xfId="0" applyFont="1" applyBorder="1" applyAlignment="1" quotePrefix="1">
      <alignment/>
    </xf>
    <xf numFmtId="0" fontId="4" fillId="0" borderId="32" xfId="0" applyFont="1" applyBorder="1" applyAlignment="1">
      <alignment/>
    </xf>
    <xf numFmtId="0" fontId="4" fillId="0" borderId="136" xfId="0" applyFont="1" applyBorder="1" applyAlignment="1">
      <alignment/>
    </xf>
    <xf numFmtId="0" fontId="4" fillId="0" borderId="65" xfId="0" applyFont="1" applyBorder="1" applyAlignment="1">
      <alignment/>
    </xf>
    <xf numFmtId="0" fontId="4" fillId="0" borderId="44" xfId="0" applyFont="1" applyBorder="1" applyAlignment="1">
      <alignment/>
    </xf>
    <xf numFmtId="0" fontId="4" fillId="0" borderId="66" xfId="0" applyFont="1" applyBorder="1" applyAlignment="1">
      <alignment/>
    </xf>
    <xf numFmtId="215" fontId="27" fillId="0" borderId="137" xfId="0" applyNumberFormat="1" applyFont="1" applyBorder="1" applyAlignment="1">
      <alignment/>
    </xf>
    <xf numFmtId="215" fontId="27" fillId="0" borderId="138" xfId="0" applyNumberFormat="1" applyFont="1" applyBorder="1" applyAlignment="1">
      <alignment/>
    </xf>
    <xf numFmtId="0" fontId="5" fillId="0" borderId="45" xfId="0" applyFont="1" applyBorder="1" applyAlignment="1">
      <alignment horizontal="left"/>
    </xf>
    <xf numFmtId="0" fontId="5" fillId="0" borderId="73" xfId="0" applyFont="1" applyBorder="1" applyAlignment="1">
      <alignment horizontal="left"/>
    </xf>
    <xf numFmtId="0" fontId="5" fillId="0" borderId="44" xfId="0" applyFont="1" applyBorder="1" applyAlignment="1">
      <alignment horizontal="left"/>
    </xf>
    <xf numFmtId="0" fontId="5" fillId="0" borderId="66" xfId="0" applyFont="1" applyBorder="1" applyAlignment="1">
      <alignment horizontal="left"/>
    </xf>
    <xf numFmtId="0" fontId="5" fillId="0" borderId="86" xfId="0" applyFont="1" applyBorder="1" applyAlignment="1">
      <alignment/>
    </xf>
    <xf numFmtId="0" fontId="5" fillId="0" borderId="0" xfId="0" applyFont="1" applyBorder="1" applyAlignment="1">
      <alignment/>
    </xf>
    <xf numFmtId="0" fontId="5" fillId="0" borderId="27" xfId="0" applyFont="1" applyBorder="1" applyAlignment="1">
      <alignment/>
    </xf>
    <xf numFmtId="0" fontId="0" fillId="0" borderId="47" xfId="0" applyFont="1" applyBorder="1" applyAlignment="1">
      <alignment horizontal="center"/>
    </xf>
    <xf numFmtId="0" fontId="0" fillId="0" borderId="46" xfId="0" applyFont="1" applyBorder="1" applyAlignment="1">
      <alignment horizontal="center"/>
    </xf>
    <xf numFmtId="0" fontId="0" fillId="0" borderId="35" xfId="0" applyFont="1" applyBorder="1" applyAlignment="1">
      <alignment horizontal="center"/>
    </xf>
    <xf numFmtId="0" fontId="0" fillId="0" borderId="47" xfId="0" applyBorder="1" applyAlignment="1">
      <alignment horizontal="center"/>
    </xf>
    <xf numFmtId="0" fontId="0" fillId="0" borderId="36" xfId="0"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39" xfId="0" applyFont="1" applyBorder="1" applyAlignment="1">
      <alignment horizontal="center"/>
    </xf>
    <xf numFmtId="215" fontId="27" fillId="0" borderId="123" xfId="0" applyNumberFormat="1" applyFont="1" applyBorder="1" applyAlignment="1">
      <alignment horizontal="center"/>
    </xf>
    <xf numFmtId="215" fontId="27" fillId="0" borderId="87" xfId="0" applyNumberFormat="1" applyFont="1" applyBorder="1" applyAlignment="1">
      <alignment horizontal="center"/>
    </xf>
    <xf numFmtId="215" fontId="27" fillId="0" borderId="88" xfId="0" applyNumberFormat="1" applyFont="1" applyBorder="1" applyAlignment="1">
      <alignment horizont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57" fillId="0" borderId="0" xfId="0" applyFont="1" applyBorder="1" applyAlignment="1">
      <alignment horizontal="center"/>
    </xf>
    <xf numFmtId="215" fontId="27" fillId="0" borderId="15" xfId="0" applyNumberFormat="1" applyFont="1" applyBorder="1" applyAlignment="1">
      <alignment/>
    </xf>
    <xf numFmtId="215" fontId="27" fillId="0" borderId="82" xfId="0" applyNumberFormat="1" applyFont="1" applyBorder="1" applyAlignment="1">
      <alignment/>
    </xf>
    <xf numFmtId="0" fontId="60" fillId="0" borderId="0" xfId="0" applyFont="1" applyAlignment="1">
      <alignment horizontal="center"/>
    </xf>
    <xf numFmtId="0" fontId="0" fillId="0" borderId="0" xfId="0" applyAlignment="1">
      <alignment horizontal="center"/>
    </xf>
    <xf numFmtId="0" fontId="38" fillId="0" borderId="42"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7" fillId="0" borderId="23" xfId="54" applyFont="1" applyFill="1" applyBorder="1" applyAlignment="1">
      <alignment horizontal="left"/>
      <protection/>
    </xf>
    <xf numFmtId="0" fontId="7" fillId="0" borderId="30" xfId="54" applyFont="1" applyFill="1" applyBorder="1" applyAlignment="1">
      <alignment horizontal="left"/>
      <protection/>
    </xf>
    <xf numFmtId="0" fontId="1" fillId="0" borderId="125" xfId="0" applyFont="1" applyBorder="1" applyAlignment="1">
      <alignment horizontal="center" textRotation="90"/>
    </xf>
    <xf numFmtId="0" fontId="8" fillId="0" borderId="87" xfId="54" applyFont="1" applyFill="1" applyBorder="1" applyAlignment="1">
      <alignment horizontal="center"/>
      <protection/>
    </xf>
    <xf numFmtId="0" fontId="8" fillId="0" borderId="88" xfId="54" applyFont="1" applyFill="1" applyBorder="1" applyAlignment="1">
      <alignment horizontal="center"/>
      <protection/>
    </xf>
    <xf numFmtId="0" fontId="19" fillId="0" borderId="35" xfId="0" applyFont="1" applyBorder="1" applyAlignment="1">
      <alignment horizontal="center"/>
    </xf>
    <xf numFmtId="0" fontId="8" fillId="0" borderId="69" xfId="0" applyFont="1" applyBorder="1" applyAlignment="1">
      <alignment horizontal="center"/>
    </xf>
    <xf numFmtId="0" fontId="8" fillId="0" borderId="140" xfId="0" applyFont="1" applyBorder="1" applyAlignment="1">
      <alignment horizontal="center"/>
    </xf>
    <xf numFmtId="0" fontId="45" fillId="0" borderId="22" xfId="56" applyFont="1" applyFill="1" applyBorder="1" applyAlignment="1">
      <alignment horizontal="left"/>
      <protection/>
    </xf>
    <xf numFmtId="0" fontId="45" fillId="0" borderId="23" xfId="56" applyFont="1" applyFill="1" applyBorder="1" applyAlignment="1">
      <alignment horizontal="left"/>
      <protection/>
    </xf>
    <xf numFmtId="0" fontId="0" fillId="0" borderId="2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141" xfId="0" applyBorder="1" applyAlignment="1">
      <alignment horizontal="center"/>
    </xf>
    <xf numFmtId="0" fontId="39" fillId="0" borderId="87" xfId="56" applyFont="1" applyFill="1" applyBorder="1" applyAlignment="1">
      <alignment horizontal="left"/>
      <protection/>
    </xf>
    <xf numFmtId="0" fontId="39" fillId="0" borderId="88" xfId="56" applyFont="1" applyFill="1" applyBorder="1" applyAlignment="1">
      <alignment horizontal="left"/>
      <protection/>
    </xf>
    <xf numFmtId="0" fontId="0" fillId="0" borderId="123" xfId="0" applyBorder="1" applyAlignment="1">
      <alignment horizontal="center"/>
    </xf>
    <xf numFmtId="0" fontId="0" fillId="0" borderId="88" xfId="0" applyBorder="1" applyAlignment="1">
      <alignment horizontal="center"/>
    </xf>
    <xf numFmtId="0" fontId="0" fillId="0" borderId="87" xfId="0" applyBorder="1" applyAlignment="1">
      <alignment horizontal="center"/>
    </xf>
    <xf numFmtId="0" fontId="0" fillId="0" borderId="134" xfId="0" applyBorder="1" applyAlignment="1">
      <alignment horizontal="center"/>
    </xf>
    <xf numFmtId="0" fontId="0" fillId="0" borderId="116" xfId="0" applyBorder="1" applyAlignment="1">
      <alignment horizontal="center"/>
    </xf>
    <xf numFmtId="0" fontId="8" fillId="0" borderId="61" xfId="56" applyFont="1" applyFill="1" applyBorder="1" applyAlignment="1">
      <alignment horizontal="center" vertical="center"/>
      <protection/>
    </xf>
    <xf numFmtId="0" fontId="8" fillId="0" borderId="140" xfId="56" applyFont="1" applyFill="1" applyBorder="1" applyAlignment="1">
      <alignment horizontal="center" vertical="center"/>
      <protection/>
    </xf>
    <xf numFmtId="0" fontId="8" fillId="0" borderId="72" xfId="56" applyFont="1" applyFill="1" applyBorder="1" applyAlignment="1">
      <alignment horizontal="center" wrapText="1"/>
      <protection/>
    </xf>
    <xf numFmtId="0" fontId="45" fillId="0" borderId="88" xfId="56" applyFont="1" applyFill="1" applyBorder="1" applyAlignment="1">
      <alignment horizontal="left"/>
      <protection/>
    </xf>
    <xf numFmtId="0" fontId="45" fillId="0" borderId="59" xfId="56" applyFont="1" applyFill="1" applyBorder="1" applyAlignment="1">
      <alignment horizontal="left"/>
      <protection/>
    </xf>
    <xf numFmtId="0" fontId="45" fillId="0" borderId="75" xfId="56" applyFont="1" applyFill="1" applyBorder="1" applyAlignment="1">
      <alignment horizontal="left"/>
      <protection/>
    </xf>
    <xf numFmtId="0" fontId="0" fillId="0" borderId="59" xfId="0" applyFill="1" applyBorder="1" applyAlignment="1">
      <alignment horizontal="center"/>
    </xf>
    <xf numFmtId="0" fontId="8" fillId="0" borderId="46" xfId="56" applyFont="1" applyFill="1" applyBorder="1" applyAlignment="1">
      <alignment horizontal="center" vertical="center"/>
      <protection/>
    </xf>
    <xf numFmtId="0" fontId="8" fillId="0" borderId="49" xfId="56" applyFont="1" applyFill="1" applyBorder="1" applyAlignment="1">
      <alignment horizontal="center" vertical="center"/>
      <protection/>
    </xf>
    <xf numFmtId="0" fontId="8" fillId="0" borderId="142" xfId="56" applyFont="1" applyFill="1" applyBorder="1" applyAlignment="1">
      <alignment horizontal="center" vertical="center"/>
      <protection/>
    </xf>
    <xf numFmtId="0" fontId="8" fillId="0" borderId="76" xfId="56" applyFont="1" applyFill="1" applyBorder="1" applyAlignment="1">
      <alignment horizontal="center" vertical="center"/>
      <protection/>
    </xf>
    <xf numFmtId="0" fontId="7" fillId="0" borderId="26" xfId="56" applyFont="1" applyFill="1" applyBorder="1" applyAlignment="1">
      <alignment horizontal="left"/>
      <protection/>
    </xf>
    <xf numFmtId="0" fontId="7" fillId="0" borderId="60" xfId="56" applyFont="1" applyFill="1" applyBorder="1" applyAlignment="1">
      <alignment horizontal="left"/>
      <protection/>
    </xf>
    <xf numFmtId="0" fontId="7" fillId="0" borderId="143" xfId="56" applyFont="1" applyFill="1" applyBorder="1" applyAlignment="1">
      <alignment horizontal="center"/>
      <protection/>
    </xf>
    <xf numFmtId="0" fontId="7" fillId="0" borderId="121" xfId="56" applyFont="1" applyFill="1" applyBorder="1" applyAlignment="1">
      <alignment horizontal="center"/>
      <protection/>
    </xf>
    <xf numFmtId="0" fontId="7" fillId="0" borderId="27" xfId="56" applyFont="1" applyFill="1" applyBorder="1" applyAlignment="1">
      <alignment horizontal="center"/>
      <protection/>
    </xf>
    <xf numFmtId="0" fontId="7" fillId="0" borderId="126" xfId="56" applyFont="1" applyFill="1" applyBorder="1" applyAlignment="1">
      <alignment horizontal="center"/>
      <protection/>
    </xf>
    <xf numFmtId="0" fontId="8" fillId="0" borderId="88" xfId="56" applyFont="1" applyFill="1" applyBorder="1" applyAlignment="1">
      <alignment horizontal="left"/>
      <protection/>
    </xf>
    <xf numFmtId="0" fontId="8" fillId="0" borderId="75" xfId="56" applyFont="1" applyFill="1" applyBorder="1" applyAlignment="1">
      <alignment horizontal="left"/>
      <protection/>
    </xf>
    <xf numFmtId="0" fontId="8" fillId="0" borderId="57" xfId="56" applyFont="1" applyFill="1" applyBorder="1" applyAlignment="1">
      <alignment horizontal="center"/>
      <protection/>
    </xf>
    <xf numFmtId="0" fontId="8" fillId="0" borderId="75" xfId="56" applyFont="1" applyFill="1" applyBorder="1" applyAlignment="1">
      <alignment horizontal="center"/>
      <protection/>
    </xf>
    <xf numFmtId="0" fontId="8" fillId="0" borderId="144" xfId="56" applyFont="1" applyFill="1" applyBorder="1" applyAlignment="1">
      <alignment horizontal="center"/>
      <protection/>
    </xf>
    <xf numFmtId="0" fontId="8" fillId="0" borderId="145" xfId="56" applyFont="1" applyFill="1" applyBorder="1" applyAlignment="1">
      <alignment horizontal="center"/>
      <protection/>
    </xf>
    <xf numFmtId="0" fontId="8" fillId="0" borderId="146" xfId="56" applyFont="1" applyFill="1" applyBorder="1" applyAlignment="1">
      <alignment horizontal="center"/>
      <protection/>
    </xf>
    <xf numFmtId="0" fontId="7" fillId="0" borderId="147" xfId="56" applyFont="1" applyFill="1" applyBorder="1" applyAlignment="1">
      <alignment horizontal="center"/>
      <protection/>
    </xf>
    <xf numFmtId="0" fontId="7" fillId="0" borderId="148" xfId="56" applyFont="1" applyFill="1" applyBorder="1" applyAlignment="1">
      <alignment horizontal="center"/>
      <protection/>
    </xf>
    <xf numFmtId="0" fontId="7" fillId="0" borderId="62" xfId="57" applyFont="1" applyBorder="1" applyAlignment="1">
      <alignment horizontal="center"/>
      <protection/>
    </xf>
    <xf numFmtId="0" fontId="7" fillId="0" borderId="72" xfId="57" applyFont="1" applyBorder="1" applyAlignment="1">
      <alignment horizontal="center"/>
      <protection/>
    </xf>
    <xf numFmtId="3" fontId="0" fillId="0" borderId="30" xfId="0" applyNumberFormat="1" applyBorder="1" applyAlignment="1">
      <alignment horizontal="center"/>
    </xf>
    <xf numFmtId="3" fontId="0" fillId="0" borderId="121" xfId="0" applyNumberFormat="1" applyBorder="1" applyAlignment="1">
      <alignment horizontal="center"/>
    </xf>
    <xf numFmtId="0" fontId="7" fillId="0" borderId="23" xfId="57" applyFont="1" applyBorder="1" applyAlignment="1">
      <alignment horizontal="left"/>
      <protection/>
    </xf>
    <xf numFmtId="0" fontId="7" fillId="0" borderId="30" xfId="57" applyFont="1" applyBorder="1" applyAlignment="1">
      <alignment horizontal="left"/>
      <protection/>
    </xf>
    <xf numFmtId="0" fontId="7" fillId="0" borderId="30" xfId="0" applyFont="1" applyBorder="1" applyAlignment="1">
      <alignment horizontal="center"/>
    </xf>
    <xf numFmtId="0" fontId="7" fillId="0" borderId="88" xfId="57" applyFont="1" applyBorder="1" applyAlignment="1">
      <alignment horizontal="left"/>
      <protection/>
    </xf>
    <xf numFmtId="0" fontId="7" fillId="0" borderId="59" xfId="57" applyFont="1" applyBorder="1" applyAlignment="1">
      <alignment horizontal="left"/>
      <protection/>
    </xf>
    <xf numFmtId="3" fontId="13" fillId="0" borderId="21" xfId="57" applyNumberFormat="1" applyFont="1" applyBorder="1" applyAlignment="1">
      <alignment horizontal="right"/>
      <protection/>
    </xf>
    <xf numFmtId="3" fontId="13" fillId="0" borderId="23" xfId="57" applyNumberFormat="1" applyFont="1" applyBorder="1" applyAlignment="1">
      <alignment horizontal="right"/>
      <protection/>
    </xf>
    <xf numFmtId="0" fontId="8" fillId="0" borderId="87" xfId="57" applyFont="1" applyBorder="1" applyAlignment="1">
      <alignment horizontal="center"/>
      <protection/>
    </xf>
    <xf numFmtId="0" fontId="8" fillId="0" borderId="88" xfId="57" applyFont="1" applyBorder="1" applyAlignment="1">
      <alignment horizontal="center"/>
      <protection/>
    </xf>
    <xf numFmtId="0" fontId="8" fillId="0" borderId="62" xfId="56" applyFont="1" applyFill="1" applyBorder="1" applyAlignment="1">
      <alignment horizontal="left" vertical="center"/>
      <protection/>
    </xf>
    <xf numFmtId="0" fontId="8" fillId="0" borderId="72" xfId="56" applyFont="1" applyFill="1" applyBorder="1" applyAlignment="1">
      <alignment horizontal="left" vertical="center"/>
      <protection/>
    </xf>
    <xf numFmtId="0" fontId="8" fillId="0" borderId="72" xfId="0" applyFont="1" applyBorder="1" applyAlignment="1">
      <alignment horizontal="center"/>
    </xf>
    <xf numFmtId="0" fontId="8" fillId="0" borderId="76" xfId="0" applyFont="1" applyBorder="1" applyAlignment="1">
      <alignment horizontal="center"/>
    </xf>
    <xf numFmtId="0" fontId="7" fillId="0" borderId="23" xfId="56" applyFont="1" applyFill="1" applyBorder="1" applyAlignment="1">
      <alignment horizontal="left"/>
      <protection/>
    </xf>
    <xf numFmtId="0" fontId="7" fillId="0" borderId="30" xfId="56" applyFont="1" applyFill="1" applyBorder="1" applyAlignment="1">
      <alignment horizontal="left"/>
      <protection/>
    </xf>
    <xf numFmtId="0" fontId="0" fillId="0" borderId="30" xfId="0" applyBorder="1" applyAlignment="1">
      <alignment horizontal="center"/>
    </xf>
    <xf numFmtId="0" fontId="0" fillId="0" borderId="121" xfId="0" applyBorder="1" applyAlignment="1">
      <alignment horizontal="center"/>
    </xf>
    <xf numFmtId="3" fontId="0" fillId="0" borderId="21" xfId="0" applyNumberFormat="1" applyBorder="1" applyAlignment="1">
      <alignment horizontal="right"/>
    </xf>
    <xf numFmtId="3" fontId="0" fillId="0" borderId="141" xfId="0" applyNumberFormat="1" applyBorder="1" applyAlignment="1">
      <alignment horizontal="right"/>
    </xf>
    <xf numFmtId="14" fontId="0" fillId="0" borderId="0" xfId="0" applyNumberFormat="1" applyAlignment="1">
      <alignment horizontal="left"/>
    </xf>
    <xf numFmtId="3" fontId="0" fillId="0" borderId="30" xfId="0" applyNumberFormat="1" applyBorder="1" applyAlignment="1">
      <alignment horizontal="right"/>
    </xf>
    <xf numFmtId="3" fontId="0" fillId="0" borderId="121" xfId="0" applyNumberFormat="1" applyBorder="1" applyAlignment="1">
      <alignment horizontal="right"/>
    </xf>
    <xf numFmtId="0" fontId="0" fillId="0" borderId="88" xfId="0" applyBorder="1" applyAlignment="1">
      <alignment horizontal="left"/>
    </xf>
    <xf numFmtId="0" fontId="0" fillId="0" borderId="59" xfId="0" applyBorder="1" applyAlignment="1">
      <alignment horizontal="left"/>
    </xf>
    <xf numFmtId="3" fontId="0" fillId="0" borderId="123" xfId="0" applyNumberFormat="1" applyBorder="1" applyAlignment="1">
      <alignment horizontal="right"/>
    </xf>
    <xf numFmtId="3" fontId="0" fillId="0" borderId="134" xfId="0" applyNumberFormat="1" applyBorder="1" applyAlignment="1">
      <alignment horizontal="right"/>
    </xf>
    <xf numFmtId="0" fontId="19" fillId="0" borderId="149" xfId="57" applyFont="1" applyBorder="1" applyAlignment="1">
      <alignment horizontal="center"/>
      <protection/>
    </xf>
    <xf numFmtId="0" fontId="19" fillId="0" borderId="150" xfId="57" applyFont="1" applyBorder="1" applyAlignment="1">
      <alignment horizontal="center"/>
      <protection/>
    </xf>
    <xf numFmtId="0" fontId="19" fillId="0" borderId="151" xfId="57" applyFont="1" applyBorder="1" applyAlignment="1">
      <alignment horizontal="center"/>
      <protection/>
    </xf>
    <xf numFmtId="0" fontId="19" fillId="0" borderId="0" xfId="0" applyFont="1" applyAlignment="1">
      <alignment horizontal="left"/>
    </xf>
    <xf numFmtId="0" fontId="0" fillId="0" borderId="121" xfId="0" applyBorder="1" applyAlignment="1">
      <alignment horizontal="right"/>
    </xf>
    <xf numFmtId="0" fontId="8" fillId="0" borderId="88" xfId="0" applyFont="1" applyBorder="1" applyAlignment="1">
      <alignment horizontal="left"/>
    </xf>
    <xf numFmtId="0" fontId="8" fillId="0" borderId="59" xfId="0" applyFont="1" applyBorder="1" applyAlignment="1">
      <alignment horizontal="left"/>
    </xf>
    <xf numFmtId="3" fontId="1" fillId="0" borderId="59" xfId="0" applyNumberFormat="1" applyFont="1" applyBorder="1" applyAlignment="1">
      <alignment horizontal="right"/>
    </xf>
    <xf numFmtId="0" fontId="1" fillId="0" borderId="75" xfId="0" applyFont="1" applyBorder="1" applyAlignment="1">
      <alignment horizontal="right"/>
    </xf>
    <xf numFmtId="0" fontId="1" fillId="0" borderId="125" xfId="0" applyFont="1" applyBorder="1" applyAlignment="1">
      <alignment horizontal="center" vertical="center" textRotation="90"/>
    </xf>
    <xf numFmtId="0" fontId="11" fillId="0" borderId="125" xfId="0" applyFont="1" applyBorder="1" applyAlignment="1">
      <alignment horizontal="center" textRotation="90"/>
    </xf>
    <xf numFmtId="0" fontId="0" fillId="0" borderId="39" xfId="0" applyBorder="1" applyAlignment="1">
      <alignment horizontal="center"/>
    </xf>
    <xf numFmtId="0" fontId="7" fillId="0" borderId="23" xfId="0" applyFont="1" applyBorder="1" applyAlignment="1">
      <alignment horizontal="left"/>
    </xf>
    <xf numFmtId="0" fontId="7" fillId="0" borderId="30" xfId="0" applyFont="1" applyBorder="1" applyAlignment="1">
      <alignment horizontal="left"/>
    </xf>
    <xf numFmtId="0" fontId="7" fillId="0" borderId="20" xfId="0" applyFont="1" applyBorder="1" applyAlignment="1">
      <alignment horizontal="left"/>
    </xf>
    <xf numFmtId="0" fontId="7" fillId="0" borderId="24" xfId="0" applyFont="1" applyBorder="1" applyAlignment="1">
      <alignment horizontal="left"/>
    </xf>
    <xf numFmtId="0" fontId="0" fillId="0" borderId="30" xfId="0" applyBorder="1" applyAlignment="1">
      <alignment horizontal="right"/>
    </xf>
    <xf numFmtId="3" fontId="0" fillId="0" borderId="24" xfId="0" applyNumberFormat="1" applyBorder="1" applyAlignment="1">
      <alignment horizontal="right"/>
    </xf>
    <xf numFmtId="0" fontId="0" fillId="0" borderId="52" xfId="0" applyBorder="1" applyAlignment="1">
      <alignment horizontal="right"/>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entré" xfId="42"/>
    <cellStyle name="Commentaire" xfId="43"/>
    <cellStyle name="Dates" xfId="44"/>
    <cellStyle name="Entrée" xfId="45"/>
    <cellStyle name="Insatisfaisant" xfId="46"/>
    <cellStyle name="Comma" xfId="47"/>
    <cellStyle name="Comma [0]" xfId="48"/>
    <cellStyle name="Currency" xfId="49"/>
    <cellStyle name="Currency [0]" xfId="50"/>
    <cellStyle name="Montants" xfId="51"/>
    <cellStyle name="Neutre" xfId="52"/>
    <cellStyle name="Normal_Classeur1" xfId="53"/>
    <cellStyle name="Normal_Dclfisc" xfId="54"/>
    <cellStyle name="Normal_DclfiscNew" xfId="55"/>
    <cellStyle name="Normal_Feuil1" xfId="56"/>
    <cellStyle name="Normal_Feuil1_1" xfId="57"/>
    <cellStyle name="Normal_ID" xfId="58"/>
    <cellStyle name="Percent" xfId="59"/>
    <cellStyle name="Satisfaisant" xfId="60"/>
    <cellStyle name="Somme" xfId="61"/>
    <cellStyle name="Sortie" xfId="62"/>
    <cellStyle name="Standard"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9</xdr:row>
      <xdr:rowOff>19050</xdr:rowOff>
    </xdr:from>
    <xdr:to>
      <xdr:col>5</xdr:col>
      <xdr:colOff>390525</xdr:colOff>
      <xdr:row>12</xdr:row>
      <xdr:rowOff>0</xdr:rowOff>
    </xdr:to>
    <xdr:sp>
      <xdr:nvSpPr>
        <xdr:cNvPr id="1" name="Line 12"/>
        <xdr:cNvSpPr>
          <a:spLocks/>
        </xdr:cNvSpPr>
      </xdr:nvSpPr>
      <xdr:spPr>
        <a:xfrm>
          <a:off x="4352925" y="1552575"/>
          <a:ext cx="0" cy="571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47625</xdr:colOff>
      <xdr:row>12</xdr:row>
      <xdr:rowOff>0</xdr:rowOff>
    </xdr:from>
    <xdr:to>
      <xdr:col>5</xdr:col>
      <xdr:colOff>400050</xdr:colOff>
      <xdr:row>12</xdr:row>
      <xdr:rowOff>0</xdr:rowOff>
    </xdr:to>
    <xdr:sp>
      <xdr:nvSpPr>
        <xdr:cNvPr id="2" name="Line 14"/>
        <xdr:cNvSpPr>
          <a:spLocks/>
        </xdr:cNvSpPr>
      </xdr:nvSpPr>
      <xdr:spPr>
        <a:xfrm flipH="1">
          <a:off x="4010025" y="2124075"/>
          <a:ext cx="3619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133350</xdr:colOff>
      <xdr:row>2</xdr:row>
      <xdr:rowOff>28575</xdr:rowOff>
    </xdr:from>
    <xdr:to>
      <xdr:col>12</xdr:col>
      <xdr:colOff>85725</xdr:colOff>
      <xdr:row>10</xdr:row>
      <xdr:rowOff>28575</xdr:rowOff>
    </xdr:to>
    <xdr:sp>
      <xdr:nvSpPr>
        <xdr:cNvPr id="3" name="Rectangle 15"/>
        <xdr:cNvSpPr>
          <a:spLocks/>
        </xdr:cNvSpPr>
      </xdr:nvSpPr>
      <xdr:spPr>
        <a:xfrm>
          <a:off x="9248775" y="371475"/>
          <a:ext cx="1038225" cy="1381125"/>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eneva"/>
              <a:ea typeface="Geneva"/>
              <a:cs typeface="Geneva"/>
            </a:rPr>
            <a:t>La présente déclaration doit être déposée à la recette des impôts dans les </a:t>
          </a:r>
          <a:r>
            <a:rPr lang="en-US" cap="none" sz="900" b="1" i="0" u="none" baseline="0">
              <a:solidFill>
                <a:srgbClr val="000000"/>
              </a:solidFill>
              <a:latin typeface="Geneva"/>
              <a:ea typeface="Geneva"/>
              <a:cs typeface="Geneva"/>
            </a:rPr>
            <a:t>VINGT PREMIERS JOURS DU MOIS</a:t>
          </a:r>
        </a:p>
      </xdr:txBody>
    </xdr:sp>
    <xdr:clientData/>
  </xdr:twoCellAnchor>
  <xdr:twoCellAnchor>
    <xdr:from>
      <xdr:col>7</xdr:col>
      <xdr:colOff>0</xdr:colOff>
      <xdr:row>12</xdr:row>
      <xdr:rowOff>0</xdr:rowOff>
    </xdr:from>
    <xdr:to>
      <xdr:col>10</xdr:col>
      <xdr:colOff>295275</xdr:colOff>
      <xdr:row>12</xdr:row>
      <xdr:rowOff>19050</xdr:rowOff>
    </xdr:to>
    <xdr:sp>
      <xdr:nvSpPr>
        <xdr:cNvPr id="4" name="Rectangle 39"/>
        <xdr:cNvSpPr>
          <a:spLocks/>
        </xdr:cNvSpPr>
      </xdr:nvSpPr>
      <xdr:spPr>
        <a:xfrm>
          <a:off x="4657725" y="2124075"/>
          <a:ext cx="4114800" cy="19050"/>
        </a:xfrm>
        <a:prstGeom prst="rect">
          <a:avLst/>
        </a:prstGeom>
        <a:solidFill>
          <a:srgbClr val="FFFFFF"/>
        </a:solidFill>
        <a:ln w="9525" cmpd="sng">
          <a:noFill/>
        </a:ln>
      </xdr:spPr>
      <xdr:txBody>
        <a:bodyPr vertOverflow="clip" wrap="square" lIns="27432" tIns="22860" rIns="27432" bIns="0"/>
        <a:p>
          <a:pPr algn="ctr">
            <a:defRPr/>
          </a:pPr>
          <a:r>
            <a:rPr lang="en-US" cap="none" sz="800" b="1" i="0" u="none" baseline="0">
              <a:solidFill>
                <a:srgbClr val="000000"/>
              </a:solidFill>
              <a:latin typeface="Geneva"/>
              <a:ea typeface="Geneva"/>
              <a:cs typeface="Geneva"/>
            </a:rPr>
            <a:t>Déclaration établie par le Cabinet 
</a:t>
          </a:r>
          <a:r>
            <a:rPr lang="en-US" cap="none" sz="800" b="1" i="0" u="none" baseline="0">
              <a:solidFill>
                <a:srgbClr val="000000"/>
              </a:solidFill>
              <a:latin typeface="Geneva"/>
              <a:ea typeface="Geneva"/>
              <a:cs typeface="Geneva"/>
            </a:rPr>
            <a:t>comptable BOUHALI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26</xdr:row>
      <xdr:rowOff>47625</xdr:rowOff>
    </xdr:from>
    <xdr:to>
      <xdr:col>6</xdr:col>
      <xdr:colOff>971550</xdr:colOff>
      <xdr:row>28</xdr:row>
      <xdr:rowOff>47625</xdr:rowOff>
    </xdr:to>
    <xdr:sp>
      <xdr:nvSpPr>
        <xdr:cNvPr id="1" name="Rectangle 15"/>
        <xdr:cNvSpPr>
          <a:spLocks/>
        </xdr:cNvSpPr>
      </xdr:nvSpPr>
      <xdr:spPr>
        <a:xfrm>
          <a:off x="3819525" y="4286250"/>
          <a:ext cx="1447800" cy="3238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Geneva"/>
              <a:ea typeface="Geneva"/>
              <a:cs typeface="Geneva"/>
            </a:rPr>
            <a:t>SOCOMIB</a:t>
          </a:r>
        </a:p>
      </xdr:txBody>
    </xdr:sp>
    <xdr:clientData/>
  </xdr:twoCellAnchor>
  <xdr:twoCellAnchor>
    <xdr:from>
      <xdr:col>5</xdr:col>
      <xdr:colOff>85725</xdr:colOff>
      <xdr:row>26</xdr:row>
      <xdr:rowOff>47625</xdr:rowOff>
    </xdr:from>
    <xdr:to>
      <xdr:col>6</xdr:col>
      <xdr:colOff>971550</xdr:colOff>
      <xdr:row>28</xdr:row>
      <xdr:rowOff>47625</xdr:rowOff>
    </xdr:to>
    <xdr:sp>
      <xdr:nvSpPr>
        <xdr:cNvPr id="2" name="Rectangle 16"/>
        <xdr:cNvSpPr>
          <a:spLocks/>
        </xdr:cNvSpPr>
      </xdr:nvSpPr>
      <xdr:spPr>
        <a:xfrm>
          <a:off x="3819525" y="4286250"/>
          <a:ext cx="1447800" cy="323850"/>
        </a:xfrm>
        <a:prstGeom prst="rect">
          <a:avLst/>
        </a:prstGeom>
        <a:solidFill>
          <a:srgbClr val="FFFFFF"/>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85725</xdr:colOff>
      <xdr:row>30</xdr:row>
      <xdr:rowOff>0</xdr:rowOff>
    </xdr:from>
    <xdr:to>
      <xdr:col>6</xdr:col>
      <xdr:colOff>971550</xdr:colOff>
      <xdr:row>30</xdr:row>
      <xdr:rowOff>47625</xdr:rowOff>
    </xdr:to>
    <xdr:sp>
      <xdr:nvSpPr>
        <xdr:cNvPr id="3" name="Rectangle 17"/>
        <xdr:cNvSpPr>
          <a:spLocks/>
        </xdr:cNvSpPr>
      </xdr:nvSpPr>
      <xdr:spPr>
        <a:xfrm>
          <a:off x="3819525" y="5029200"/>
          <a:ext cx="1447800" cy="476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Geneva"/>
              <a:ea typeface="Geneva"/>
              <a:cs typeface="Geneva"/>
            </a:rPr>
            <a:t>Déclaration établie par le Cabinet comptable BOUHALI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36</xdr:row>
      <xdr:rowOff>114300</xdr:rowOff>
    </xdr:from>
    <xdr:to>
      <xdr:col>6</xdr:col>
      <xdr:colOff>19050</xdr:colOff>
      <xdr:row>36</xdr:row>
      <xdr:rowOff>114300</xdr:rowOff>
    </xdr:to>
    <xdr:sp>
      <xdr:nvSpPr>
        <xdr:cNvPr id="1" name="Line 5"/>
        <xdr:cNvSpPr>
          <a:spLocks/>
        </xdr:cNvSpPr>
      </xdr:nvSpPr>
      <xdr:spPr>
        <a:xfrm>
          <a:off x="5057775" y="6315075"/>
          <a:ext cx="219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161925</xdr:colOff>
      <xdr:row>36</xdr:row>
      <xdr:rowOff>114300</xdr:rowOff>
    </xdr:from>
    <xdr:to>
      <xdr:col>5</xdr:col>
      <xdr:colOff>161925</xdr:colOff>
      <xdr:row>38</xdr:row>
      <xdr:rowOff>133350</xdr:rowOff>
    </xdr:to>
    <xdr:sp>
      <xdr:nvSpPr>
        <xdr:cNvPr id="2" name="Line 6"/>
        <xdr:cNvSpPr>
          <a:spLocks/>
        </xdr:cNvSpPr>
      </xdr:nvSpPr>
      <xdr:spPr>
        <a:xfrm>
          <a:off x="5057775" y="6315075"/>
          <a:ext cx="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38</xdr:row>
      <xdr:rowOff>133350</xdr:rowOff>
    </xdr:from>
    <xdr:to>
      <xdr:col>5</xdr:col>
      <xdr:colOff>171450</xdr:colOff>
      <xdr:row>38</xdr:row>
      <xdr:rowOff>133350</xdr:rowOff>
    </xdr:to>
    <xdr:sp>
      <xdr:nvSpPr>
        <xdr:cNvPr id="3" name="Line 7"/>
        <xdr:cNvSpPr>
          <a:spLocks/>
        </xdr:cNvSpPr>
      </xdr:nvSpPr>
      <xdr:spPr>
        <a:xfrm flipV="1">
          <a:off x="4895850" y="6686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31</xdr:row>
      <xdr:rowOff>0</xdr:rowOff>
    </xdr:from>
    <xdr:to>
      <xdr:col>12</xdr:col>
      <xdr:colOff>0</xdr:colOff>
      <xdr:row>31</xdr:row>
      <xdr:rowOff>0</xdr:rowOff>
    </xdr:to>
    <xdr:sp>
      <xdr:nvSpPr>
        <xdr:cNvPr id="4" name="Line 8"/>
        <xdr:cNvSpPr>
          <a:spLocks/>
        </xdr:cNvSpPr>
      </xdr:nvSpPr>
      <xdr:spPr>
        <a:xfrm flipV="1">
          <a:off x="9144000" y="53244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31</xdr:row>
      <xdr:rowOff>0</xdr:rowOff>
    </xdr:from>
    <xdr:to>
      <xdr:col>12</xdr:col>
      <xdr:colOff>0</xdr:colOff>
      <xdr:row>33</xdr:row>
      <xdr:rowOff>161925</xdr:rowOff>
    </xdr:to>
    <xdr:sp>
      <xdr:nvSpPr>
        <xdr:cNvPr id="5" name="Line 9"/>
        <xdr:cNvSpPr>
          <a:spLocks/>
        </xdr:cNvSpPr>
      </xdr:nvSpPr>
      <xdr:spPr>
        <a:xfrm>
          <a:off x="9144000" y="5324475"/>
          <a:ext cx="0" cy="504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1066800</xdr:colOff>
      <xdr:row>33</xdr:row>
      <xdr:rowOff>152400</xdr:rowOff>
    </xdr:from>
    <xdr:to>
      <xdr:col>12</xdr:col>
      <xdr:colOff>0</xdr:colOff>
      <xdr:row>33</xdr:row>
      <xdr:rowOff>152400</xdr:rowOff>
    </xdr:to>
    <xdr:sp>
      <xdr:nvSpPr>
        <xdr:cNvPr id="6" name="Line 11"/>
        <xdr:cNvSpPr>
          <a:spLocks/>
        </xdr:cNvSpPr>
      </xdr:nvSpPr>
      <xdr:spPr>
        <a:xfrm flipH="1" flipV="1">
          <a:off x="9144000" y="58197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2114550</xdr:colOff>
      <xdr:row>42</xdr:row>
      <xdr:rowOff>0</xdr:rowOff>
    </xdr:from>
    <xdr:to>
      <xdr:col>9</xdr:col>
      <xdr:colOff>371475</xdr:colOff>
      <xdr:row>42</xdr:row>
      <xdr:rowOff>28575</xdr:rowOff>
    </xdr:to>
    <xdr:sp>
      <xdr:nvSpPr>
        <xdr:cNvPr id="7" name="Rectangle 46"/>
        <xdr:cNvSpPr>
          <a:spLocks/>
        </xdr:cNvSpPr>
      </xdr:nvSpPr>
      <xdr:spPr>
        <a:xfrm>
          <a:off x="3057525" y="7143750"/>
          <a:ext cx="4676775" cy="285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Geneva"/>
              <a:ea typeface="Geneva"/>
              <a:cs typeface="Geneva"/>
            </a:rPr>
            <a:t>Déclaration établie par le Cabinet comptable BOUHALI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6</xdr:col>
      <xdr:colOff>1181100</xdr:colOff>
      <xdr:row>111</xdr:row>
      <xdr:rowOff>9525</xdr:rowOff>
    </xdr:to>
    <xdr:sp>
      <xdr:nvSpPr>
        <xdr:cNvPr id="1" name="Rectangle 1"/>
        <xdr:cNvSpPr>
          <a:spLocks/>
        </xdr:cNvSpPr>
      </xdr:nvSpPr>
      <xdr:spPr>
        <a:xfrm>
          <a:off x="142875" y="285750"/>
          <a:ext cx="5514975" cy="17792700"/>
        </a:xfrm>
        <a:prstGeom prst="rect">
          <a:avLst/>
        </a:prstGeom>
        <a:solidFill>
          <a:srgbClr val="FFFFC0"/>
        </a:solidFill>
        <a:ln w="9525" cmpd="sng">
          <a:noFill/>
        </a:ln>
      </xdr:spPr>
      <xdr:txBody>
        <a:bodyPr vertOverflow="clip" wrap="square" lIns="27432" tIns="22860" rIns="0" bIns="0"/>
        <a:p>
          <a:pPr algn="l">
            <a:defRPr/>
          </a:pPr>
          <a:r>
            <a:rPr lang="en-US" cap="none" sz="1000" b="1" i="0" u="none" baseline="0">
              <a:solidFill>
                <a:srgbClr val="000000"/>
              </a:solidFill>
              <a:latin typeface="Geneva"/>
              <a:ea typeface="Geneva"/>
              <a:cs typeface="Geneva"/>
            </a:rPr>
            <a:t>CID - Art. 150 -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2) Les taux des retenues à la source de l'impôt sur les bénéfices des sociétés sont fixés ainsi qu'il suit : 
</a:t>
          </a:r>
          <a:r>
            <a:rPr lang="en-US" cap="none" sz="1000" b="0" i="0" u="none" baseline="0">
              <a:solidFill>
                <a:srgbClr val="000000"/>
              </a:solidFill>
              <a:latin typeface="Geneva"/>
              <a:ea typeface="Geneva"/>
              <a:cs typeface="Geneva"/>
            </a:rPr>
            <a:t>- 10% pour les revenus des créances, dépôts et cautionnement. La retenue y relative constitue un crédit d'impôt qui s'impute sur l'imposition définitive. 
</a:t>
          </a:r>
          <a:r>
            <a:rPr lang="en-US" cap="none" sz="1000" b="0" i="0" u="none" baseline="0">
              <a:solidFill>
                <a:srgbClr val="000000"/>
              </a:solidFill>
              <a:latin typeface="Geneva"/>
              <a:ea typeface="Geneva"/>
              <a:cs typeface="Geneva"/>
            </a:rPr>
            <a:t>- 30% pour les revenus provenant des bons de caisse anonymes. Ce taux revêt un caractère libératoire;
</a:t>
          </a:r>
          <a:r>
            <a:rPr lang="en-US" cap="none" sz="1000" b="0" i="0" u="none" baseline="0">
              <a:solidFill>
                <a:srgbClr val="000000"/>
              </a:solidFill>
              <a:latin typeface="Geneva"/>
              <a:ea typeface="Geneva"/>
              <a:cs typeface="Geneva"/>
            </a:rPr>
            <a:t>- 20 % pour les sommes perçues par les entreprises dans le cadre d'un contrat de management dont l'imposition est opérée par voie de retenue à la source. La retenue revêt un caractère libératoire.
</a:t>
          </a:r>
          <a:r>
            <a:rPr lang="en-US" cap="none" sz="1000" b="0" i="0" u="none" baseline="0">
              <a:solidFill>
                <a:srgbClr val="000000"/>
              </a:solidFill>
              <a:latin typeface="Geneva"/>
              <a:ea typeface="Geneva"/>
              <a:cs typeface="Geneva"/>
            </a:rPr>
            <a:t>- 18 % pour :
</a:t>
          </a:r>
          <a:r>
            <a:rPr lang="en-US" cap="none" sz="1000" b="0" i="0" u="none" baseline="0">
              <a:solidFill>
                <a:srgbClr val="000000"/>
              </a:solidFill>
              <a:latin typeface="Geneva"/>
              <a:ea typeface="Geneva"/>
              <a:cs typeface="Geneva"/>
            </a:rPr>
            <a:t>- . les sommes perçues par les entreprises étrangères n'ayant pas en Algérie d'installations professionnelles permanentes dans le cadre de marchés de prestations de services ;
</a:t>
          </a:r>
          <a:r>
            <a:rPr lang="en-US" cap="none" sz="1000" b="0" i="0" u="none" baseline="0">
              <a:solidFill>
                <a:srgbClr val="000000"/>
              </a:solidFill>
              <a:latin typeface="Geneva"/>
              <a:ea typeface="Geneva"/>
              <a:cs typeface="Geneva"/>
            </a:rPr>
            <a:t>- . les sommes payées en rémunération de prestations de toute nature fournies ou utilisées en Algérie ;
</a:t>
          </a:r>
          <a:r>
            <a:rPr lang="en-US" cap="none" sz="1000" b="0" i="0" u="none" baseline="0">
              <a:solidFill>
                <a:srgbClr val="000000"/>
              </a:solidFill>
              <a:latin typeface="Geneva"/>
              <a:ea typeface="Geneva"/>
              <a:cs typeface="Geneva"/>
            </a:rPr>
            <a:t>- . les produits versés à des inventeurs situés à l'étranger au titre, soit de la concession de licence de l'exploitation de leurs brevets, soit de la cession ou concession de marque de fabrique, procédé ou formule de fabrication.
</a:t>
          </a:r>
          <a:r>
            <a:rPr lang="en-US" cap="none" sz="1000" b="0" i="0" u="none" baseline="0">
              <a:solidFill>
                <a:srgbClr val="000000"/>
              </a:solidFill>
              <a:latin typeface="Geneva"/>
              <a:ea typeface="Geneva"/>
              <a:cs typeface="Geneva"/>
            </a:rPr>
            <a:t>- 10 % pour les sommes perçues par les sociétés étrangères de transport maritime lorsque leurs pays d'origine imposent les entreprises algériennes de transport maritime. 
</a:t>
          </a:r>
          <a:r>
            <a:rPr lang="en-US" cap="none" sz="1000" b="0" i="0" u="none" baseline="0">
              <a:solidFill>
                <a:srgbClr val="000000"/>
              </a:solidFill>
              <a:latin typeface="Geneva"/>
              <a:ea typeface="Geneva"/>
              <a:cs typeface="Geneva"/>
            </a:rPr>
            <a:t>Toutefois, dès lors que lesdits pays appliquent un taux supérieur ou inférieur, la règle de réciprocité sera appliquée.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28575</xdr:rowOff>
    </xdr:from>
    <xdr:to>
      <xdr:col>7</xdr:col>
      <xdr:colOff>857250</xdr:colOff>
      <xdr:row>52</xdr:row>
      <xdr:rowOff>47625</xdr:rowOff>
    </xdr:to>
    <xdr:sp>
      <xdr:nvSpPr>
        <xdr:cNvPr id="1" name="Rectangle 1"/>
        <xdr:cNvSpPr>
          <a:spLocks/>
        </xdr:cNvSpPr>
      </xdr:nvSpPr>
      <xdr:spPr>
        <a:xfrm>
          <a:off x="152400" y="257175"/>
          <a:ext cx="5810250" cy="8277225"/>
        </a:xfrm>
        <a:prstGeom prst="rect">
          <a:avLst/>
        </a:prstGeom>
        <a:solidFill>
          <a:srgbClr val="FFFFC0"/>
        </a:solidFill>
        <a:ln w="9525" cmpd="sng">
          <a:noFill/>
        </a:ln>
      </xdr:spPr>
      <xdr:txBody>
        <a:bodyPr vertOverflow="clip" wrap="square" lIns="27432" tIns="22860" rIns="0" bIns="0"/>
        <a:p>
          <a:pPr algn="l">
            <a:defRPr/>
          </a:pPr>
          <a:r>
            <a:rPr lang="en-US" cap="none" sz="1000" b="1" i="0" u="none" baseline="0">
              <a:solidFill>
                <a:srgbClr val="000000"/>
              </a:solidFill>
            </a:rPr>
            <a:t>CID - Art. 219 – </a:t>
          </a:r>
          <a:r>
            <a:rPr lang="en-US" cap="none" sz="1000" b="0" i="0" u="none" baseline="0">
              <a:solidFill>
                <a:srgbClr val="000000"/>
              </a:solidFill>
            </a:rPr>
            <a:t>Sous réserve des dispositions des articles 13-1, 138-1 et 221, la taxe est établie sur le total du montant des recettes professionnelles globales ou le chiffre d'affaires, hors TVA, lorsqu'il s'agit de redevables soumis à cette taxe, réalisés pendant l'année.
</a:t>
          </a:r>
          <a:r>
            <a:rPr lang="en-US" cap="none" sz="1000" b="0" i="0" u="none" baseline="0">
              <a:solidFill>
                <a:srgbClr val="000000"/>
              </a:solidFill>
            </a:rPr>
            <a:t>
</a:t>
          </a:r>
          <a:r>
            <a:rPr lang="en-US" cap="none" sz="1000" b="0" i="0" u="none" baseline="0">
              <a:solidFill>
                <a:srgbClr val="000000"/>
              </a:solidFill>
            </a:rPr>
            <a:t>Toutefois, </a:t>
          </a:r>
          <a:r>
            <a:rPr lang="en-US" cap="none" sz="1000" b="1" i="0" u="none" baseline="0">
              <a:solidFill>
                <a:srgbClr val="000000"/>
              </a:solidFill>
            </a:rPr>
            <a:t>bénéficient d'une réfaction de 30%</a:t>
          </a:r>
          <a:r>
            <a:rPr lang="en-US" cap="none" sz="1000" b="0" i="0" u="none" baseline="0">
              <a:solidFill>
                <a:srgbClr val="000000"/>
              </a:solidFill>
            </a:rPr>
            <a:t> :
</a:t>
          </a:r>
          <a:r>
            <a:rPr lang="en-US" cap="none" sz="1000" b="0" i="0" u="none" baseline="0">
              <a:solidFill>
                <a:srgbClr val="000000"/>
              </a:solidFill>
            </a:rPr>
            <a:t> le montant des opérations de ventes en gros ;
</a:t>
          </a:r>
          <a:r>
            <a:rPr lang="en-US" cap="none" sz="1000" b="0" i="0" u="none" baseline="0">
              <a:solidFill>
                <a:srgbClr val="000000"/>
              </a:solidFill>
            </a:rPr>
            <a:t> le montant des opérations de vente au détail portant sur les produits dont le prix de vente au détail comporte plus de 50% de droits indirects. 
</a:t>
          </a:r>
          <a:r>
            <a:rPr lang="en-US" cap="none" sz="1000" b="0" i="0" u="none" baseline="0">
              <a:solidFill>
                <a:srgbClr val="000000"/>
              </a:solidFill>
            </a:rPr>
            <a:t>
</a:t>
          </a:r>
          <a:r>
            <a:rPr lang="en-US" cap="none" sz="1000" b="1" i="0" u="none" baseline="0">
              <a:solidFill>
                <a:srgbClr val="000000"/>
              </a:solidFill>
            </a:rPr>
            <a:t>Bénéficient d'une réfaction de 50% :</a:t>
          </a:r>
          <a:r>
            <a:rPr lang="en-US" cap="none" sz="1000" b="0" i="0" u="none" baseline="0">
              <a:solidFill>
                <a:srgbClr val="000000"/>
              </a:solidFill>
            </a:rPr>
            <a:t>
</a:t>
          </a:r>
          <a:r>
            <a:rPr lang="en-US" cap="none" sz="1000" b="0" i="0" u="none" baseline="0">
              <a:solidFill>
                <a:srgbClr val="000000"/>
              </a:solidFill>
            </a:rPr>
            <a:t> le montant des opérations de vente en gros portant sur les produits dont le prix de vente au détail comporte plus de 50% de droits indirects ;
</a:t>
          </a:r>
          <a:r>
            <a:rPr lang="en-US" cap="none" sz="1000" b="0" i="0" u="none" baseline="0">
              <a:solidFill>
                <a:srgbClr val="000000"/>
              </a:solidFill>
            </a:rPr>
            <a:t> le montant des opérations de vente au détail portant sur le médicament à la double condition : 
</a:t>
          </a:r>
          <a:r>
            <a:rPr lang="en-US" cap="none" sz="1000" b="0" i="0" u="none" baseline="0">
              <a:solidFill>
                <a:srgbClr val="000000"/>
              </a:solidFill>
            </a:rPr>
            <a:t>. d’être classé bien stratégique tel que défini par le décret exécutif n° 96-31 du 15 janvier 1996 ;
</a:t>
          </a:r>
          <a:r>
            <a:rPr lang="en-US" cap="none" sz="1000" b="0" i="0" u="none" baseline="0">
              <a:solidFill>
                <a:srgbClr val="000000"/>
              </a:solidFill>
            </a:rPr>
            <a:t>. et que la marge de vente au détail soit située entre 10% et 30%.
</a:t>
          </a:r>
          <a:r>
            <a:rPr lang="en-US" cap="none" sz="1000" b="0" i="0" u="none" baseline="0">
              <a:solidFill>
                <a:srgbClr val="000000"/>
              </a:solidFill>
            </a:rPr>
            <a:t>
</a:t>
          </a:r>
          <a:r>
            <a:rPr lang="en-US" cap="none" sz="1000" b="1" i="0" u="none" baseline="0">
              <a:solidFill>
                <a:srgbClr val="000000"/>
              </a:solidFill>
            </a:rPr>
            <a:t>Bénéficient d'une réfaction de 75% :
</a:t>
          </a:r>
          <a:r>
            <a:rPr lang="en-US" cap="none" sz="1000" b="0" i="0" u="none" baseline="0">
              <a:solidFill>
                <a:srgbClr val="000000"/>
              </a:solidFill>
            </a:rPr>
            <a:t>le montant des opérations de vente au détail de l'essence super et normale et du gas-oil.
</a:t>
          </a:r>
          <a:r>
            <a:rPr lang="en-US" cap="none" sz="1000" b="0" i="0" u="none" baseline="0">
              <a:solidFill>
                <a:srgbClr val="000000"/>
              </a:solidFill>
            </a:rPr>
            <a:t>
</a:t>
          </a:r>
          <a:r>
            <a:rPr lang="en-US" cap="none" sz="1000" b="0" i="0" u="none" baseline="0">
              <a:solidFill>
                <a:srgbClr val="000000"/>
              </a:solidFill>
            </a:rPr>
            <a:t>Sont considérées comme ventes en gros, les ventes faites par les producteurs ou les commerçants grossistes soit à des commerçants en vue de la revente, soit dans les mêmes conditions de prix et de quantité, à des entreprises publiques ou privées, exploitations ou collectivités territoriales ou administrations publiques. 
</a:t>
          </a:r>
          <a:r>
            <a:rPr lang="en-US" cap="none" sz="1000" b="0" i="0" u="none" baseline="0">
              <a:solidFill>
                <a:srgbClr val="000000"/>
              </a:solidFill>
            </a:rPr>
            <a:t>
</a:t>
          </a:r>
          <a:r>
            <a:rPr lang="en-US" cap="none" sz="1000" b="0" i="0" u="none" baseline="0">
              <a:solidFill>
                <a:srgbClr val="000000"/>
              </a:solidFill>
            </a:rPr>
            <a:t>Le bénéfice des réfactions ci-dessus n'est pas cumulable.
</a:t>
          </a:r>
          <a:r>
            <a:rPr lang="en-US" cap="none" sz="1000" b="0" i="0" u="none" baseline="0">
              <a:solidFill>
                <a:srgbClr val="000000"/>
              </a:solidFill>
            </a:rPr>
            <a:t>
</a:t>
          </a:r>
          <a:r>
            <a:rPr lang="en-US" cap="none" sz="1000" b="1" i="0" u="none" baseline="0">
              <a:solidFill>
                <a:srgbClr val="000000"/>
              </a:solidFill>
            </a:rPr>
            <a:t>Une réduction de 25%</a:t>
          </a:r>
          <a:r>
            <a:rPr lang="en-US" cap="none" sz="1000" b="0" i="0" u="none" baseline="0">
              <a:solidFill>
                <a:srgbClr val="000000"/>
              </a:solidFill>
            </a:rPr>
            <a:t> du chiffre d'affaires imposable est accordée aux commerçants détaillants ayant la qualité de membre de l'Armée de Libération Nationale ou de l'Organisation Civile du Front de Libération Nationale et les veuves de chouhada.
</a:t>
          </a:r>
          <a:r>
            <a:rPr lang="en-US" cap="none" sz="1000" b="0" i="0" u="none" baseline="0">
              <a:solidFill>
                <a:srgbClr val="000000"/>
              </a:solidFill>
            </a:rPr>
            <a:t>Toutefois, cette réduction, applicable seulement pour les deux premières années d'activité, ne peut bénéficier aux contribuables soumis au régime d'imposition d'après le bénéfice réel.
</a:t>
          </a:r>
          <a:r>
            <a:rPr lang="en-US" cap="none" sz="1000" b="0" i="0" u="none" baseline="0">
              <a:solidFill>
                <a:srgbClr val="000000"/>
              </a:solidFill>
            </a:rPr>
            <a:t>
</a:t>
          </a:r>
          <a:r>
            <a:rPr lang="en-US" cap="none" sz="1000" b="0" i="0" u="none" baseline="0">
              <a:solidFill>
                <a:srgbClr val="000000"/>
              </a:solidFill>
            </a:rPr>
            <a:t>Art. 219 bis – </a:t>
          </a:r>
          <a:r>
            <a:rPr lang="en-US" cap="none" sz="1000" b="1" i="0" u="none" baseline="0">
              <a:solidFill>
                <a:srgbClr val="000000"/>
              </a:solidFill>
            </a:rPr>
            <a:t>Une réfaction de 50%</a:t>
          </a:r>
          <a:r>
            <a:rPr lang="en-US" cap="none" sz="1000" b="0" i="0" u="none" baseline="0">
              <a:solidFill>
                <a:srgbClr val="000000"/>
              </a:solidFill>
            </a:rPr>
            <a:t> sur le chiffre d'affaires soumis à la TAP est accordée aux opérations réalisées entre les sociétés membres du groupe définies à l'article 138 bis.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0"/>
  <dimension ref="A2:H31"/>
  <sheetViews>
    <sheetView zoomScalePageLayoutView="0" workbookViewId="0" topLeftCell="A1">
      <selection activeCell="C17" sqref="C17"/>
    </sheetView>
  </sheetViews>
  <sheetFormatPr defaultColWidth="11.00390625" defaultRowHeight="12.75"/>
  <cols>
    <col min="1" max="1" width="3.75390625" style="218" customWidth="1"/>
    <col min="2" max="2" width="13.625" style="218" bestFit="1" customWidth="1"/>
    <col min="3" max="3" width="24.75390625" style="218" customWidth="1"/>
    <col min="4" max="4" width="2.125" style="218" customWidth="1"/>
    <col min="5" max="5" width="2.625" style="218" customWidth="1"/>
    <col min="6" max="6" width="25.375" style="218" customWidth="1"/>
    <col min="7" max="7" width="7.625" style="218" customWidth="1"/>
    <col min="8" max="16384" width="11.375" style="218" customWidth="1"/>
  </cols>
  <sheetData>
    <row r="1" ht="7.5" customHeight="1"/>
    <row r="2" spans="1:7" ht="15.75" thickBot="1">
      <c r="A2" s="219"/>
      <c r="B2" s="542" t="s">
        <v>72</v>
      </c>
      <c r="C2" s="543"/>
      <c r="D2" s="544"/>
      <c r="F2" s="545" t="s">
        <v>159</v>
      </c>
      <c r="G2" s="546"/>
    </row>
    <row r="3" spans="1:8" ht="12" customHeight="1" thickTop="1">
      <c r="A3" s="219"/>
      <c r="B3" s="7"/>
      <c r="C3" s="8"/>
      <c r="D3" s="9"/>
      <c r="F3" s="344" t="s">
        <v>155</v>
      </c>
      <c r="G3" s="38"/>
      <c r="H3" s="220"/>
    </row>
    <row r="4" spans="1:8" ht="12" customHeight="1">
      <c r="A4" s="219"/>
      <c r="B4" s="18" t="s">
        <v>73</v>
      </c>
      <c r="C4" s="17"/>
      <c r="D4" s="9"/>
      <c r="F4" s="345" t="s">
        <v>158</v>
      </c>
      <c r="G4" s="39"/>
      <c r="H4" s="220"/>
    </row>
    <row r="5" spans="1:8" ht="12" customHeight="1">
      <c r="A5" s="219"/>
      <c r="B5" s="18" t="s">
        <v>74</v>
      </c>
      <c r="C5" s="16"/>
      <c r="D5" s="9"/>
      <c r="F5" s="345" t="s">
        <v>156</v>
      </c>
      <c r="G5" s="39"/>
      <c r="H5" s="220"/>
    </row>
    <row r="6" spans="1:8" ht="12" customHeight="1">
      <c r="A6" s="219"/>
      <c r="B6" s="18" t="s">
        <v>75</v>
      </c>
      <c r="C6" s="16"/>
      <c r="D6" s="9"/>
      <c r="F6" s="345" t="s">
        <v>157</v>
      </c>
      <c r="G6" s="39"/>
      <c r="H6" s="220"/>
    </row>
    <row r="7" spans="1:8" ht="12" customHeight="1">
      <c r="A7" s="219"/>
      <c r="B7" s="18" t="s">
        <v>185</v>
      </c>
      <c r="C7" s="16"/>
      <c r="D7" s="9"/>
      <c r="F7" s="345" t="s">
        <v>161</v>
      </c>
      <c r="G7" s="39"/>
      <c r="H7" s="220"/>
    </row>
    <row r="8" spans="1:8" ht="12" customHeight="1">
      <c r="A8" s="219"/>
      <c r="B8" s="18" t="s">
        <v>101</v>
      </c>
      <c r="C8" s="16"/>
      <c r="D8" s="9"/>
      <c r="F8" s="346" t="s">
        <v>162</v>
      </c>
      <c r="G8" s="37"/>
      <c r="H8" s="220"/>
    </row>
    <row r="9" spans="1:4" ht="12" customHeight="1">
      <c r="A9" s="219"/>
      <c r="B9" s="18" t="s">
        <v>160</v>
      </c>
      <c r="C9" s="16"/>
      <c r="D9" s="9"/>
    </row>
    <row r="10" spans="1:4" ht="12" customHeight="1">
      <c r="A10" s="219"/>
      <c r="B10" s="18" t="s">
        <v>99</v>
      </c>
      <c r="C10" s="16"/>
      <c r="D10" s="9"/>
    </row>
    <row r="11" spans="1:6" ht="12" customHeight="1">
      <c r="A11" s="219"/>
      <c r="B11" s="18" t="s">
        <v>100</v>
      </c>
      <c r="C11" s="16"/>
      <c r="D11" s="9"/>
      <c r="F11" s="341" t="s">
        <v>188</v>
      </c>
    </row>
    <row r="12" spans="1:6" ht="12" customHeight="1">
      <c r="A12" s="221"/>
      <c r="B12" s="18" t="s">
        <v>76</v>
      </c>
      <c r="C12" s="42"/>
      <c r="D12" s="9"/>
      <c r="F12" s="342" t="s">
        <v>189</v>
      </c>
    </row>
    <row r="13" spans="1:6" ht="12" customHeight="1">
      <c r="A13" s="221"/>
      <c r="B13" s="18" t="s">
        <v>77</v>
      </c>
      <c r="C13" s="42"/>
      <c r="D13" s="9"/>
      <c r="F13" s="343" t="s">
        <v>190</v>
      </c>
    </row>
    <row r="14" spans="1:6" ht="12" customHeight="1">
      <c r="A14" s="219"/>
      <c r="B14" s="18" t="s">
        <v>78</v>
      </c>
      <c r="C14" s="17"/>
      <c r="D14" s="9"/>
      <c r="F14" s="336"/>
    </row>
    <row r="15" spans="1:6" ht="12" customHeight="1">
      <c r="A15" s="219"/>
      <c r="B15" s="18" t="s">
        <v>79</v>
      </c>
      <c r="C15" s="17"/>
      <c r="D15" s="9"/>
      <c r="F15" s="337" t="s">
        <v>263</v>
      </c>
    </row>
    <row r="16" spans="1:6" ht="12" customHeight="1">
      <c r="A16" s="219"/>
      <c r="B16" s="18" t="s">
        <v>154</v>
      </c>
      <c r="C16" s="35">
        <v>2022</v>
      </c>
      <c r="D16" s="9"/>
      <c r="F16" s="339" t="s">
        <v>262</v>
      </c>
    </row>
    <row r="17" spans="2:4" ht="12" customHeight="1">
      <c r="B17" s="10"/>
      <c r="C17" s="19" t="s">
        <v>266</v>
      </c>
      <c r="D17" s="11"/>
    </row>
    <row r="18" ht="17.25" customHeight="1">
      <c r="B18" s="340" t="s">
        <v>264</v>
      </c>
    </row>
    <row r="19" ht="12" customHeight="1">
      <c r="B19" s="340" t="s">
        <v>265</v>
      </c>
    </row>
    <row r="20" ht="13.5" customHeight="1" hidden="1">
      <c r="F20" s="222" t="s">
        <v>254</v>
      </c>
    </row>
    <row r="21" ht="13.5" customHeight="1" hidden="1">
      <c r="F21" s="222" t="s">
        <v>255</v>
      </c>
    </row>
    <row r="22" ht="13.5" customHeight="1" hidden="1">
      <c r="F22" s="222" t="s">
        <v>256</v>
      </c>
    </row>
    <row r="23" ht="13.5" customHeight="1" hidden="1">
      <c r="F23" s="222" t="s">
        <v>257</v>
      </c>
    </row>
    <row r="24" ht="13.5" customHeight="1" hidden="1">
      <c r="F24" s="222" t="s">
        <v>258</v>
      </c>
    </row>
    <row r="25" ht="13.5" customHeight="1" hidden="1">
      <c r="F25" s="222" t="s">
        <v>259</v>
      </c>
    </row>
    <row r="26" ht="13.5" customHeight="1" hidden="1">
      <c r="F26" s="222" t="s">
        <v>250</v>
      </c>
    </row>
    <row r="27" ht="13.5" customHeight="1" hidden="1">
      <c r="F27" s="222" t="s">
        <v>251</v>
      </c>
    </row>
    <row r="28" ht="13.5" customHeight="1" hidden="1">
      <c r="F28" s="222" t="s">
        <v>252</v>
      </c>
    </row>
    <row r="29" ht="13.5" customHeight="1" hidden="1">
      <c r="F29" s="222" t="s">
        <v>253</v>
      </c>
    </row>
    <row r="30" ht="13.5" customHeight="1" hidden="1">
      <c r="F30" s="222" t="s">
        <v>164</v>
      </c>
    </row>
    <row r="31" ht="13.5" customHeight="1" hidden="1">
      <c r="F31" s="222" t="s">
        <v>165</v>
      </c>
    </row>
  </sheetData>
  <sheetProtection password="855D" sheet="1" objects="1" scenarios="1"/>
  <mergeCells count="2">
    <mergeCell ref="B2:D2"/>
    <mergeCell ref="F2:G2"/>
  </mergeCells>
  <printOptions/>
  <pageMargins left="0.787401575" right="0.787401575" top="0.984251969" bottom="0.984251969" header="0.4921259845" footer="0.49212598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Feuil11"/>
  <dimension ref="A1:H126"/>
  <sheetViews>
    <sheetView zoomScalePageLayoutView="0" workbookViewId="0" topLeftCell="A1">
      <pane ySplit="4" topLeftCell="A5" activePane="bottomLeft" state="frozen"/>
      <selection pane="topLeft" activeCell="A1" sqref="A1"/>
      <selection pane="bottomLeft" activeCell="D15" sqref="D15"/>
    </sheetView>
  </sheetViews>
  <sheetFormatPr defaultColWidth="11.00390625" defaultRowHeight="12.75"/>
  <cols>
    <col min="1" max="1" width="4.75390625" style="36" customWidth="1"/>
    <col min="2" max="2" width="7.125" style="1" bestFit="1" customWidth="1"/>
    <col min="3" max="3" width="5.125" style="1" hidden="1" customWidth="1"/>
    <col min="4" max="4" width="34.875" style="1" customWidth="1"/>
    <col min="5" max="5" width="8.25390625" style="1" bestFit="1" customWidth="1"/>
    <col min="6" max="6" width="14.00390625" style="1" customWidth="1"/>
    <col min="7" max="7" width="12.75390625" style="1" bestFit="1" customWidth="1"/>
    <col min="8" max="8" width="5.00390625" style="1" customWidth="1"/>
    <col min="9" max="16384" width="11.375" style="1" customWidth="1"/>
  </cols>
  <sheetData>
    <row r="1" spans="1:7" ht="3.75" customHeight="1">
      <c r="A1" s="252"/>
      <c r="B1" s="252"/>
      <c r="C1" s="252"/>
      <c r="D1" s="252"/>
      <c r="E1" s="253"/>
      <c r="F1" s="253"/>
      <c r="G1" s="253"/>
    </row>
    <row r="2" spans="1:7" ht="6.75" customHeight="1" hidden="1">
      <c r="A2" s="252"/>
      <c r="B2" s="252"/>
      <c r="C2" s="252"/>
      <c r="D2" s="252"/>
      <c r="E2" s="253"/>
      <c r="F2" s="253"/>
      <c r="G2" s="253"/>
    </row>
    <row r="3" spans="1:7" ht="12" customHeight="1">
      <c r="A3" s="256" t="s">
        <v>17</v>
      </c>
      <c r="B3" s="255">
        <v>0</v>
      </c>
      <c r="C3" s="252"/>
      <c r="D3" s="252"/>
      <c r="E3" s="216"/>
      <c r="F3" s="217"/>
      <c r="G3" s="254"/>
    </row>
    <row r="4" spans="1:7" ht="12" customHeight="1">
      <c r="A4" s="256" t="s">
        <v>98</v>
      </c>
      <c r="B4" s="257">
        <v>2</v>
      </c>
      <c r="C4" s="252"/>
      <c r="D4" s="252"/>
      <c r="E4" s="252"/>
      <c r="F4" s="252"/>
      <c r="G4" s="252"/>
    </row>
    <row r="5" spans="1:8" ht="12.75">
      <c r="A5" s="328" t="s">
        <v>69</v>
      </c>
      <c r="B5" s="312" t="s">
        <v>7</v>
      </c>
      <c r="C5" s="313"/>
      <c r="D5" s="314" t="s">
        <v>59</v>
      </c>
      <c r="E5" s="313" t="s">
        <v>9</v>
      </c>
      <c r="F5" s="313" t="s">
        <v>63</v>
      </c>
      <c r="G5" s="313"/>
      <c r="H5" s="36"/>
    </row>
    <row r="6" spans="1:7" s="36" customFormat="1" ht="12.75" customHeight="1">
      <c r="A6" s="329" t="s">
        <v>69</v>
      </c>
      <c r="B6" s="282" t="s">
        <v>7</v>
      </c>
      <c r="C6" s="286" t="str">
        <f>'G.50-1'!C16</f>
        <v>C1A11</v>
      </c>
      <c r="D6" s="281" t="s">
        <v>60</v>
      </c>
      <c r="E6" s="317">
        <v>0.5</v>
      </c>
      <c r="F6" s="318"/>
      <c r="G6" s="300">
        <f>'G.50-1'!L16</f>
        <v>0</v>
      </c>
    </row>
    <row r="7" spans="1:8" ht="12.75" customHeight="1">
      <c r="A7" s="329" t="s">
        <v>69</v>
      </c>
      <c r="B7" s="260" t="s">
        <v>7</v>
      </c>
      <c r="C7" s="296" t="str">
        <f>'G.50-1'!C17</f>
        <v>C1A12</v>
      </c>
      <c r="D7" s="299" t="s">
        <v>60</v>
      </c>
      <c r="E7" s="319">
        <v>0.3</v>
      </c>
      <c r="F7" s="318"/>
      <c r="G7" s="301">
        <f>'G.50-1'!L17</f>
        <v>0</v>
      </c>
      <c r="H7" s="36"/>
    </row>
    <row r="8" spans="1:8" ht="12.75" customHeight="1">
      <c r="A8" s="329" t="s">
        <v>69</v>
      </c>
      <c r="B8" s="260" t="s">
        <v>7</v>
      </c>
      <c r="C8" s="296" t="str">
        <f>'G.50-1'!C18</f>
        <v>C1A13</v>
      </c>
      <c r="D8" s="297" t="s">
        <v>61</v>
      </c>
      <c r="E8" s="248"/>
      <c r="F8" s="318"/>
      <c r="G8" s="301">
        <f>'G.50-1'!L18</f>
        <v>0</v>
      </c>
      <c r="H8" s="36"/>
    </row>
    <row r="9" spans="1:8" ht="12.75" customHeight="1">
      <c r="A9" s="329" t="s">
        <v>69</v>
      </c>
      <c r="B9" s="260" t="s">
        <v>7</v>
      </c>
      <c r="C9" s="296" t="str">
        <f>'G.50-1'!C19</f>
        <v>C1A14</v>
      </c>
      <c r="D9" s="297" t="s">
        <v>62</v>
      </c>
      <c r="E9" s="248" t="s">
        <v>71</v>
      </c>
      <c r="F9" s="318"/>
      <c r="G9" s="301">
        <f>'G.50-1'!L19</f>
        <v>0</v>
      </c>
      <c r="H9" s="36"/>
    </row>
    <row r="10" spans="1:8" ht="12.75" customHeight="1">
      <c r="A10" s="329" t="s">
        <v>69</v>
      </c>
      <c r="B10" s="261" t="s">
        <v>7</v>
      </c>
      <c r="C10" s="284" t="str">
        <f>'G.50-1'!C20</f>
        <v>C1A20</v>
      </c>
      <c r="D10" s="277" t="s">
        <v>316</v>
      </c>
      <c r="E10" s="298"/>
      <c r="F10" s="318"/>
      <c r="G10" s="301">
        <f>'G.50-1'!L20</f>
        <v>0</v>
      </c>
      <c r="H10" s="36"/>
    </row>
    <row r="11" spans="1:8" ht="0" customHeight="1" hidden="1">
      <c r="A11" s="329"/>
      <c r="B11" s="261"/>
      <c r="C11" s="284">
        <f>'G.50-1'!C21</f>
        <v>0</v>
      </c>
      <c r="D11" s="277"/>
      <c r="E11" s="277"/>
      <c r="F11" s="277"/>
      <c r="G11" s="278"/>
      <c r="H11" s="36"/>
    </row>
    <row r="12" spans="1:8" ht="0" customHeight="1" hidden="1">
      <c r="A12" s="329"/>
      <c r="B12" s="261"/>
      <c r="C12" s="284">
        <f>'G.50-1'!C22</f>
        <v>0</v>
      </c>
      <c r="D12" s="272"/>
      <c r="E12" s="272"/>
      <c r="F12" s="272"/>
      <c r="G12" s="279"/>
      <c r="H12" s="36"/>
    </row>
    <row r="13" spans="1:8" ht="12.75">
      <c r="A13" s="329" t="s">
        <v>69</v>
      </c>
      <c r="B13" s="260" t="s">
        <v>7</v>
      </c>
      <c r="C13" s="284"/>
      <c r="D13" s="258" t="s">
        <v>0</v>
      </c>
      <c r="E13" s="248"/>
      <c r="F13" s="303">
        <f>SUM(F6:F10)</f>
        <v>0</v>
      </c>
      <c r="G13" s="303">
        <f>SUM(G6:G10)</f>
        <v>0</v>
      </c>
      <c r="H13" s="36"/>
    </row>
    <row r="14" spans="1:8" ht="12.75">
      <c r="A14" s="332" t="s">
        <v>69</v>
      </c>
      <c r="B14" s="312" t="s">
        <v>6</v>
      </c>
      <c r="C14" s="313"/>
      <c r="D14" s="314" t="s">
        <v>64</v>
      </c>
      <c r="E14" s="313" t="s">
        <v>22</v>
      </c>
      <c r="F14" s="313" t="s">
        <v>10</v>
      </c>
      <c r="G14" s="313" t="s">
        <v>21</v>
      </c>
      <c r="H14" s="36"/>
    </row>
    <row r="15" spans="1:7" s="36" customFormat="1" ht="12.75" customHeight="1">
      <c r="A15" s="330" t="s">
        <v>69</v>
      </c>
      <c r="B15" s="262" t="s">
        <v>6</v>
      </c>
      <c r="C15" s="287" t="str">
        <f>'G.50-3'!B8</f>
        <v>E3B11</v>
      </c>
      <c r="D15" s="269" t="s">
        <v>143</v>
      </c>
      <c r="E15" s="455">
        <v>0.09</v>
      </c>
      <c r="F15" s="320"/>
      <c r="G15" s="320"/>
    </row>
    <row r="16" spans="1:7" s="36" customFormat="1" ht="12.75" customHeight="1">
      <c r="A16" s="330" t="s">
        <v>69</v>
      </c>
      <c r="B16" s="262" t="s">
        <v>6</v>
      </c>
      <c r="C16" s="287" t="str">
        <f>'G.50-3'!B9</f>
        <v>E3B12</v>
      </c>
      <c r="D16" s="269" t="s">
        <v>3</v>
      </c>
      <c r="E16" s="455">
        <v>0.09</v>
      </c>
      <c r="F16" s="320"/>
      <c r="G16" s="320"/>
    </row>
    <row r="17" spans="1:7" s="36" customFormat="1" ht="12.75" customHeight="1">
      <c r="A17" s="330" t="s">
        <v>69</v>
      </c>
      <c r="B17" s="262" t="s">
        <v>6</v>
      </c>
      <c r="C17" s="287" t="str">
        <f>'G.50-3'!B10</f>
        <v>E3B13</v>
      </c>
      <c r="D17" s="269" t="s">
        <v>184</v>
      </c>
      <c r="E17" s="455">
        <v>0.09</v>
      </c>
      <c r="F17" s="320"/>
      <c r="G17" s="320"/>
    </row>
    <row r="18" spans="1:7" s="36" customFormat="1" ht="12.75" customHeight="1">
      <c r="A18" s="330" t="s">
        <v>69</v>
      </c>
      <c r="B18" s="262" t="s">
        <v>6</v>
      </c>
      <c r="C18" s="287"/>
      <c r="D18" s="269" t="s">
        <v>298</v>
      </c>
      <c r="E18" s="455">
        <v>0.09</v>
      </c>
      <c r="F18" s="320"/>
      <c r="G18" s="320"/>
    </row>
    <row r="19" spans="1:7" s="36" customFormat="1" ht="12.75" customHeight="1">
      <c r="A19" s="330" t="s">
        <v>69</v>
      </c>
      <c r="B19" s="262" t="s">
        <v>6</v>
      </c>
      <c r="C19" s="287"/>
      <c r="D19" s="269" t="s">
        <v>299</v>
      </c>
      <c r="E19" s="455">
        <v>0.09</v>
      </c>
      <c r="F19" s="320"/>
      <c r="G19" s="320"/>
    </row>
    <row r="20" spans="1:7" s="36" customFormat="1" ht="12.75" customHeight="1">
      <c r="A20" s="330" t="s">
        <v>69</v>
      </c>
      <c r="B20" s="262" t="s">
        <v>6</v>
      </c>
      <c r="C20" s="287"/>
      <c r="D20" s="269" t="s">
        <v>300</v>
      </c>
      <c r="E20" s="455">
        <v>0.09</v>
      </c>
      <c r="F20" s="320"/>
      <c r="G20" s="320"/>
    </row>
    <row r="21" spans="1:8" ht="0.75" customHeight="1">
      <c r="A21" s="329"/>
      <c r="B21" s="261"/>
      <c r="C21" s="284"/>
      <c r="D21" s="277"/>
      <c r="E21" s="277"/>
      <c r="F21" s="277"/>
      <c r="G21" s="283"/>
      <c r="H21" s="36"/>
    </row>
    <row r="22" spans="1:8" ht="0.75" customHeight="1">
      <c r="A22" s="329"/>
      <c r="B22" s="261"/>
      <c r="C22" s="285"/>
      <c r="D22" s="272"/>
      <c r="E22" s="272"/>
      <c r="F22" s="272"/>
      <c r="G22" s="279"/>
      <c r="H22" s="36"/>
    </row>
    <row r="23" spans="1:8" ht="0.75" customHeight="1">
      <c r="A23" s="329"/>
      <c r="B23" s="262"/>
      <c r="C23" s="286"/>
      <c r="D23" s="280"/>
      <c r="E23" s="280"/>
      <c r="F23" s="280"/>
      <c r="G23" s="281"/>
      <c r="H23" s="36"/>
    </row>
    <row r="24" spans="1:8" ht="12.75" customHeight="1">
      <c r="A24" s="330" t="s">
        <v>70</v>
      </c>
      <c r="B24" s="262" t="s">
        <v>6</v>
      </c>
      <c r="C24" s="287" t="e">
        <f>'G.50-3'!#REF!</f>
        <v>#REF!</v>
      </c>
      <c r="D24" s="269" t="s">
        <v>301</v>
      </c>
      <c r="E24" s="295">
        <v>0.19</v>
      </c>
      <c r="F24" s="320"/>
      <c r="G24" s="320"/>
      <c r="H24" s="36"/>
    </row>
    <row r="25" spans="1:8" ht="12.75" customHeight="1">
      <c r="A25" s="330" t="s">
        <v>69</v>
      </c>
      <c r="B25" s="262" t="s">
        <v>6</v>
      </c>
      <c r="C25" s="287" t="str">
        <f>'G.50-3'!B11</f>
        <v>E3B14</v>
      </c>
      <c r="D25" s="269" t="s">
        <v>302</v>
      </c>
      <c r="E25" s="295">
        <v>0.19</v>
      </c>
      <c r="F25" s="320"/>
      <c r="G25" s="320"/>
      <c r="H25" s="36"/>
    </row>
    <row r="26" spans="1:8" ht="12" customHeight="1">
      <c r="A26" s="330" t="s">
        <v>69</v>
      </c>
      <c r="B26" s="262" t="s">
        <v>6</v>
      </c>
      <c r="C26" s="287" t="str">
        <f>'G.50-3'!B12</f>
        <v>E3B15</v>
      </c>
      <c r="D26" s="269" t="s">
        <v>142</v>
      </c>
      <c r="E26" s="295">
        <v>0.19</v>
      </c>
      <c r="F26" s="320"/>
      <c r="G26" s="320"/>
      <c r="H26" s="36"/>
    </row>
    <row r="27" spans="1:8" ht="12.75" customHeight="1">
      <c r="A27" s="330" t="s">
        <v>69</v>
      </c>
      <c r="B27" s="262" t="s">
        <v>6</v>
      </c>
      <c r="C27" s="287" t="str">
        <f>'G.50-3'!B13</f>
        <v>E3B16</v>
      </c>
      <c r="D27" s="269" t="s">
        <v>197</v>
      </c>
      <c r="E27" s="295">
        <v>0.19</v>
      </c>
      <c r="F27" s="320"/>
      <c r="G27" s="320"/>
      <c r="H27" s="36"/>
    </row>
    <row r="28" spans="1:8" ht="12.75" customHeight="1">
      <c r="A28" s="330" t="s">
        <v>69</v>
      </c>
      <c r="B28" s="262" t="s">
        <v>6</v>
      </c>
      <c r="C28" s="287" t="str">
        <f>'G.50-3'!B16</f>
        <v>E3B21</v>
      </c>
      <c r="D28" s="269" t="s">
        <v>198</v>
      </c>
      <c r="E28" s="295">
        <v>0.19</v>
      </c>
      <c r="F28" s="320"/>
      <c r="G28" s="320"/>
      <c r="H28" s="36"/>
    </row>
    <row r="29" spans="1:8" ht="12.75" customHeight="1">
      <c r="A29" s="330" t="s">
        <v>69</v>
      </c>
      <c r="B29" s="262" t="s">
        <v>6</v>
      </c>
      <c r="C29" s="287" t="str">
        <f>'G.50-3'!B17</f>
        <v>E3B22</v>
      </c>
      <c r="D29" s="269" t="s">
        <v>65</v>
      </c>
      <c r="E29" s="295">
        <v>0.19</v>
      </c>
      <c r="F29" s="320"/>
      <c r="G29" s="320"/>
      <c r="H29" s="36"/>
    </row>
    <row r="30" spans="1:8" ht="12.75" customHeight="1">
      <c r="A30" s="330" t="s">
        <v>69</v>
      </c>
      <c r="B30" s="262" t="s">
        <v>6</v>
      </c>
      <c r="C30" s="287"/>
      <c r="D30" s="269" t="s">
        <v>313</v>
      </c>
      <c r="E30" s="295">
        <v>0.19</v>
      </c>
      <c r="F30" s="320"/>
      <c r="G30" s="320"/>
      <c r="H30" s="36"/>
    </row>
    <row r="31" spans="1:8" ht="12.75">
      <c r="A31" s="330" t="s">
        <v>69</v>
      </c>
      <c r="B31" s="262" t="s">
        <v>6</v>
      </c>
      <c r="C31" s="287" t="str">
        <f>'G.50-3'!B20</f>
        <v>E3B25</v>
      </c>
      <c r="D31" s="269" t="s">
        <v>45</v>
      </c>
      <c r="E31" s="295">
        <v>0.19</v>
      </c>
      <c r="F31" s="320"/>
      <c r="G31" s="320"/>
      <c r="H31" s="36"/>
    </row>
    <row r="32" spans="1:8" ht="12.75">
      <c r="A32" s="330" t="s">
        <v>70</v>
      </c>
      <c r="B32" s="262" t="s">
        <v>6</v>
      </c>
      <c r="C32" s="287" t="str">
        <f>'G.50-3'!B21</f>
        <v>E3B26</v>
      </c>
      <c r="D32" s="269" t="s">
        <v>245</v>
      </c>
      <c r="E32" s="295">
        <v>0.19</v>
      </c>
      <c r="F32" s="320"/>
      <c r="G32" s="320"/>
      <c r="H32" s="36"/>
    </row>
    <row r="33" spans="1:8" ht="12.75" customHeight="1">
      <c r="A33" s="330" t="s">
        <v>70</v>
      </c>
      <c r="B33" s="262" t="s">
        <v>6</v>
      </c>
      <c r="C33" s="287" t="str">
        <f>'G.50-3'!B22</f>
        <v>E3B28</v>
      </c>
      <c r="D33" s="269" t="s">
        <v>246</v>
      </c>
      <c r="E33" s="295">
        <v>0.19</v>
      </c>
      <c r="F33" s="320"/>
      <c r="G33" s="320"/>
      <c r="H33" s="36"/>
    </row>
    <row r="34" spans="1:8" ht="12.75" customHeight="1">
      <c r="A34" s="330" t="s">
        <v>70</v>
      </c>
      <c r="B34" s="262" t="s">
        <v>6</v>
      </c>
      <c r="C34" s="287" t="str">
        <f>'G.50-3'!B23</f>
        <v>E3B31</v>
      </c>
      <c r="D34" s="269" t="s">
        <v>46</v>
      </c>
      <c r="E34" s="295">
        <v>0.19</v>
      </c>
      <c r="F34" s="320"/>
      <c r="G34" s="320"/>
      <c r="H34" s="36"/>
    </row>
    <row r="35" spans="1:8" ht="12.75" customHeight="1">
      <c r="A35" s="330" t="s">
        <v>70</v>
      </c>
      <c r="B35" s="262" t="s">
        <v>6</v>
      </c>
      <c r="C35" s="287" t="str">
        <f>'G.50-3'!B24</f>
        <v>E3B32</v>
      </c>
      <c r="D35" s="269" t="s">
        <v>303</v>
      </c>
      <c r="E35" s="295">
        <v>0.19</v>
      </c>
      <c r="F35" s="320"/>
      <c r="G35" s="320"/>
      <c r="H35" s="36"/>
    </row>
    <row r="36" spans="1:8" ht="12" customHeight="1">
      <c r="A36" s="330" t="s">
        <v>70</v>
      </c>
      <c r="B36" s="262" t="s">
        <v>6</v>
      </c>
      <c r="C36" s="287" t="str">
        <f>'G.50-3'!B25</f>
        <v>E3B33</v>
      </c>
      <c r="D36" s="269" t="s">
        <v>66</v>
      </c>
      <c r="E36" s="295">
        <v>0.19</v>
      </c>
      <c r="F36" s="320"/>
      <c r="G36" s="320"/>
      <c r="H36" s="36"/>
    </row>
    <row r="37" spans="1:8" ht="12" customHeight="1">
      <c r="A37" s="330" t="s">
        <v>69</v>
      </c>
      <c r="B37" s="262" t="s">
        <v>6</v>
      </c>
      <c r="C37" s="287" t="str">
        <f>'G.50-3'!B26</f>
        <v>E3B34</v>
      </c>
      <c r="D37" s="269" t="s">
        <v>222</v>
      </c>
      <c r="E37" s="295">
        <v>0.19</v>
      </c>
      <c r="F37" s="320"/>
      <c r="G37" s="320"/>
      <c r="H37" s="36"/>
    </row>
    <row r="38" spans="1:8" ht="0.75" customHeight="1">
      <c r="A38" s="330"/>
      <c r="B38" s="262"/>
      <c r="C38" s="276"/>
      <c r="D38" s="277"/>
      <c r="E38" s="277"/>
      <c r="F38" s="277"/>
      <c r="G38" s="278"/>
      <c r="H38" s="36"/>
    </row>
    <row r="39" spans="1:8" ht="0.75" customHeight="1">
      <c r="A39" s="330"/>
      <c r="B39" s="262"/>
      <c r="C39" s="271"/>
      <c r="D39" s="272"/>
      <c r="E39" s="272"/>
      <c r="F39" s="272"/>
      <c r="G39" s="279"/>
      <c r="H39" s="36"/>
    </row>
    <row r="40" spans="1:8" ht="0.75" customHeight="1">
      <c r="A40" s="330"/>
      <c r="B40" s="262"/>
      <c r="C40" s="271"/>
      <c r="D40" s="272"/>
      <c r="E40" s="272"/>
      <c r="F40" s="272"/>
      <c r="G40" s="279"/>
      <c r="H40" s="36"/>
    </row>
    <row r="41" spans="1:8" ht="12" customHeight="1">
      <c r="A41" s="329" t="s">
        <v>69</v>
      </c>
      <c r="B41" s="260" t="s">
        <v>6</v>
      </c>
      <c r="C41" s="258"/>
      <c r="D41" s="270" t="s">
        <v>0</v>
      </c>
      <c r="E41" s="248"/>
      <c r="F41" s="303">
        <f>SUM(F15:F40)</f>
        <v>0</v>
      </c>
      <c r="G41" s="303">
        <f>SUM(G15:G40)</f>
        <v>0</v>
      </c>
      <c r="H41" s="36"/>
    </row>
    <row r="42" spans="1:7" s="36" customFormat="1" ht="12.75" customHeight="1">
      <c r="A42" s="330" t="s">
        <v>69</v>
      </c>
      <c r="B42" s="262" t="s">
        <v>6</v>
      </c>
      <c r="C42" s="249"/>
      <c r="D42" s="273">
        <f>G42-C42</f>
        <v>0</v>
      </c>
      <c r="E42" s="274" t="s">
        <v>238</v>
      </c>
      <c r="F42" s="320"/>
      <c r="G42" s="275">
        <f>'G.50-3'!K30</f>
        <v>0</v>
      </c>
    </row>
    <row r="43" spans="1:8" ht="12.75">
      <c r="A43" s="332" t="s">
        <v>69</v>
      </c>
      <c r="B43" s="312" t="s">
        <v>83</v>
      </c>
      <c r="C43" s="313"/>
      <c r="D43" s="314" t="s">
        <v>105</v>
      </c>
      <c r="E43" s="313"/>
      <c r="F43" s="313" t="s">
        <v>2</v>
      </c>
      <c r="G43" s="313" t="s">
        <v>106</v>
      </c>
      <c r="H43" s="36"/>
    </row>
    <row r="44" spans="1:8" ht="12.75" customHeight="1">
      <c r="A44" s="330" t="s">
        <v>69</v>
      </c>
      <c r="B44" s="262" t="s">
        <v>83</v>
      </c>
      <c r="C44" s="287" t="str">
        <f>'G.50-3'!B33</f>
        <v>E3B91</v>
      </c>
      <c r="D44" s="247" t="s">
        <v>49</v>
      </c>
      <c r="E44" s="288"/>
      <c r="F44" s="320"/>
      <c r="G44" s="292"/>
      <c r="H44" s="36"/>
    </row>
    <row r="45" spans="1:8" ht="12.75" customHeight="1">
      <c r="A45" s="330" t="s">
        <v>69</v>
      </c>
      <c r="B45" s="262" t="s">
        <v>83</v>
      </c>
      <c r="C45" s="287" t="str">
        <f>'G.50-3'!B34</f>
        <v>E3B92</v>
      </c>
      <c r="D45" s="247" t="s">
        <v>317</v>
      </c>
      <c r="E45" s="288"/>
      <c r="F45" s="320"/>
      <c r="G45" s="293"/>
      <c r="H45" s="36"/>
    </row>
    <row r="46" spans="1:8" ht="12.75" customHeight="1">
      <c r="A46" s="330" t="s">
        <v>69</v>
      </c>
      <c r="B46" s="262" t="s">
        <v>83</v>
      </c>
      <c r="C46" s="287" t="str">
        <f>'G.50-3'!B35</f>
        <v>E3B93</v>
      </c>
      <c r="D46" s="247" t="s">
        <v>318</v>
      </c>
      <c r="E46" s="288"/>
      <c r="F46" s="320"/>
      <c r="G46" s="293"/>
      <c r="H46" s="36"/>
    </row>
    <row r="47" spans="1:8" ht="12.75" customHeight="1">
      <c r="A47" s="330" t="s">
        <v>70</v>
      </c>
      <c r="B47" s="262" t="s">
        <v>83</v>
      </c>
      <c r="C47" s="287" t="str">
        <f>'G.50-3'!B36</f>
        <v>E3B94</v>
      </c>
      <c r="D47" s="247" t="s">
        <v>80</v>
      </c>
      <c r="E47" s="288"/>
      <c r="F47" s="320"/>
      <c r="G47" s="293"/>
      <c r="H47" s="36"/>
    </row>
    <row r="48" spans="1:8" ht="12.75" customHeight="1">
      <c r="A48" s="330" t="s">
        <v>70</v>
      </c>
      <c r="B48" s="262" t="s">
        <v>83</v>
      </c>
      <c r="C48" s="287" t="str">
        <f>'G.50-3'!B37</f>
        <v>E3B95</v>
      </c>
      <c r="D48" s="247" t="s">
        <v>319</v>
      </c>
      <c r="E48" s="288"/>
      <c r="F48" s="320"/>
      <c r="G48" s="293"/>
      <c r="H48" s="36"/>
    </row>
    <row r="49" spans="1:8" ht="12.75" customHeight="1">
      <c r="A49" s="330" t="s">
        <v>70</v>
      </c>
      <c r="B49" s="262" t="s">
        <v>83</v>
      </c>
      <c r="C49" s="287" t="str">
        <f>'G.50-3'!B38</f>
        <v>E3B96</v>
      </c>
      <c r="D49" s="247" t="s">
        <v>81</v>
      </c>
      <c r="E49" s="288"/>
      <c r="F49" s="320"/>
      <c r="G49" s="294"/>
      <c r="H49" s="36"/>
    </row>
    <row r="50" spans="1:8" ht="12.75" customHeight="1">
      <c r="A50" s="330" t="s">
        <v>70</v>
      </c>
      <c r="B50" s="262" t="s">
        <v>83</v>
      </c>
      <c r="C50" s="287" t="str">
        <f>'G.50-3'!G33</f>
        <v>E3B97</v>
      </c>
      <c r="D50" s="247" t="s">
        <v>80</v>
      </c>
      <c r="E50" s="289"/>
      <c r="F50" s="264"/>
      <c r="G50" s="320"/>
      <c r="H50" s="36"/>
    </row>
    <row r="51" spans="1:8" ht="12.75" customHeight="1">
      <c r="A51" s="330" t="s">
        <v>70</v>
      </c>
      <c r="B51" s="262" t="s">
        <v>83</v>
      </c>
      <c r="C51" s="287" t="str">
        <f>'G.50-3'!G35</f>
        <v>E3B98</v>
      </c>
      <c r="D51" s="290" t="s">
        <v>82</v>
      </c>
      <c r="E51" s="291"/>
      <c r="F51" s="264"/>
      <c r="G51" s="320"/>
      <c r="H51" s="36"/>
    </row>
    <row r="52" spans="1:7" s="36" customFormat="1" ht="0.75" customHeight="1">
      <c r="A52" s="330"/>
      <c r="B52" s="307"/>
      <c r="C52" s="276"/>
      <c r="D52" s="277"/>
      <c r="E52" s="277"/>
      <c r="F52" s="277"/>
      <c r="G52" s="278"/>
    </row>
    <row r="53" spans="1:8" ht="12.75">
      <c r="A53" s="332" t="s">
        <v>69</v>
      </c>
      <c r="B53" s="312" t="s">
        <v>12</v>
      </c>
      <c r="C53" s="313"/>
      <c r="D53" s="314" t="s">
        <v>85</v>
      </c>
      <c r="E53" s="313"/>
      <c r="F53" s="313" t="s">
        <v>11</v>
      </c>
      <c r="G53" s="313"/>
      <c r="H53" s="36"/>
    </row>
    <row r="54" spans="1:7" s="36" customFormat="1" ht="12.75" customHeight="1">
      <c r="A54" s="330" t="s">
        <v>69</v>
      </c>
      <c r="B54" s="308" t="s">
        <v>12</v>
      </c>
      <c r="C54" s="309"/>
      <c r="D54" s="310" t="s">
        <v>90</v>
      </c>
      <c r="E54" s="311"/>
      <c r="F54" s="321"/>
      <c r="G54" s="265">
        <f>'G.50-1'!L31</f>
        <v>0</v>
      </c>
    </row>
    <row r="55" spans="1:8" ht="12.75">
      <c r="A55" s="332" t="s">
        <v>69</v>
      </c>
      <c r="B55" s="312" t="s">
        <v>86</v>
      </c>
      <c r="C55" s="313"/>
      <c r="D55" s="314" t="s">
        <v>88</v>
      </c>
      <c r="E55" s="313"/>
      <c r="F55" s="313" t="s">
        <v>11</v>
      </c>
      <c r="G55" s="313" t="s">
        <v>14</v>
      </c>
      <c r="H55" s="36"/>
    </row>
    <row r="56" spans="1:7" s="36" customFormat="1" ht="12.75" customHeight="1">
      <c r="A56" s="330" t="s">
        <v>69</v>
      </c>
      <c r="B56" s="262" t="s">
        <v>86</v>
      </c>
      <c r="C56" s="287"/>
      <c r="D56" s="247" t="s">
        <v>144</v>
      </c>
      <c r="E56" s="288"/>
      <c r="F56" s="320"/>
      <c r="G56" s="320">
        <v>206137</v>
      </c>
    </row>
    <row r="57" spans="1:8" ht="12.75" customHeight="1">
      <c r="A57" s="330" t="s">
        <v>70</v>
      </c>
      <c r="B57" s="262" t="s">
        <v>86</v>
      </c>
      <c r="C57" s="287"/>
      <c r="D57" s="247" t="s">
        <v>243</v>
      </c>
      <c r="E57" s="305">
        <v>0.1</v>
      </c>
      <c r="F57" s="320"/>
      <c r="G57" s="265">
        <f>'G.50-1'!L37</f>
        <v>0</v>
      </c>
      <c r="H57" s="36"/>
    </row>
    <row r="58" spans="1:8" ht="12.75" customHeight="1">
      <c r="A58" s="330" t="s">
        <v>70</v>
      </c>
      <c r="B58" s="262" t="s">
        <v>86</v>
      </c>
      <c r="C58" s="287"/>
      <c r="D58" s="247" t="s">
        <v>244</v>
      </c>
      <c r="E58" s="305">
        <v>0.15</v>
      </c>
      <c r="F58" s="320"/>
      <c r="G58" s="265">
        <f>'G.50-1'!L38</f>
        <v>0</v>
      </c>
      <c r="H58" s="36"/>
    </row>
    <row r="59" spans="1:8" ht="12.75" customHeight="1">
      <c r="A59" s="330" t="s">
        <v>70</v>
      </c>
      <c r="B59" s="262" t="s">
        <v>86</v>
      </c>
      <c r="C59" s="287"/>
      <c r="D59" s="247" t="s">
        <v>93</v>
      </c>
      <c r="E59" s="305">
        <v>0.3</v>
      </c>
      <c r="F59" s="320"/>
      <c r="G59" s="265"/>
      <c r="H59" s="36"/>
    </row>
    <row r="60" spans="1:7" s="36" customFormat="1" ht="12.75" customHeight="1">
      <c r="A60" s="330" t="s">
        <v>69</v>
      </c>
      <c r="B60" s="263" t="s">
        <v>86</v>
      </c>
      <c r="C60" s="259"/>
      <c r="D60" s="269" t="s">
        <v>145</v>
      </c>
      <c r="E60" s="322">
        <v>0.15</v>
      </c>
      <c r="F60" s="320"/>
      <c r="G60" s="265">
        <f>'G.50-1'!L40</f>
        <v>0</v>
      </c>
    </row>
    <row r="61" spans="1:7" s="36" customFormat="1" ht="12.75">
      <c r="A61" s="332" t="s">
        <v>70</v>
      </c>
      <c r="B61" s="312" t="s">
        <v>87</v>
      </c>
      <c r="C61" s="313"/>
      <c r="D61" s="314" t="s">
        <v>87</v>
      </c>
      <c r="E61" s="313"/>
      <c r="F61" s="313"/>
      <c r="G61" s="313"/>
    </row>
    <row r="62" spans="1:8" ht="12.75" customHeight="1">
      <c r="A62" s="330" t="s">
        <v>70</v>
      </c>
      <c r="B62" s="249" t="s">
        <v>87</v>
      </c>
      <c r="C62" s="287"/>
      <c r="D62" s="247" t="s">
        <v>146</v>
      </c>
      <c r="E62" s="305">
        <v>0.24</v>
      </c>
      <c r="F62" s="320"/>
      <c r="G62" s="265">
        <f>'G.50-1'!L42</f>
        <v>0</v>
      </c>
      <c r="H62" s="36"/>
    </row>
    <row r="63" spans="1:7" s="36" customFormat="1" ht="12.75" customHeight="1">
      <c r="A63" s="330" t="s">
        <v>70</v>
      </c>
      <c r="B63" s="249" t="s">
        <v>87</v>
      </c>
      <c r="C63" s="287"/>
      <c r="D63" s="247" t="s">
        <v>145</v>
      </c>
      <c r="E63" s="322"/>
      <c r="F63" s="320"/>
      <c r="G63" s="265"/>
    </row>
    <row r="64" spans="1:8" ht="12.75">
      <c r="A64" s="332" t="s">
        <v>70</v>
      </c>
      <c r="B64" s="312" t="s">
        <v>15</v>
      </c>
      <c r="C64" s="313"/>
      <c r="D64" s="314" t="s">
        <v>94</v>
      </c>
      <c r="E64" s="313"/>
      <c r="F64" s="313" t="s">
        <v>260</v>
      </c>
      <c r="G64" s="313" t="s">
        <v>261</v>
      </c>
      <c r="H64" s="36"/>
    </row>
    <row r="65" spans="1:7" s="36" customFormat="1" ht="12.75" customHeight="1">
      <c r="A65" s="330" t="s">
        <v>70</v>
      </c>
      <c r="B65" s="249" t="s">
        <v>15</v>
      </c>
      <c r="C65" s="287"/>
      <c r="D65" s="247" t="s">
        <v>147</v>
      </c>
      <c r="E65" s="288" t="s">
        <v>249</v>
      </c>
      <c r="F65" s="334"/>
      <c r="G65" s="266"/>
    </row>
    <row r="66" spans="1:8" ht="12.75" customHeight="1">
      <c r="A66" s="330" t="s">
        <v>70</v>
      </c>
      <c r="B66" s="249" t="s">
        <v>15</v>
      </c>
      <c r="C66" s="287"/>
      <c r="D66" s="247" t="s">
        <v>187</v>
      </c>
      <c r="E66" s="288" t="s">
        <v>91</v>
      </c>
      <c r="F66" s="335"/>
      <c r="G66" s="266"/>
      <c r="H66" s="36"/>
    </row>
    <row r="67" spans="1:8" ht="12.75" customHeight="1">
      <c r="A67" s="330" t="s">
        <v>70</v>
      </c>
      <c r="B67" s="249" t="s">
        <v>15</v>
      </c>
      <c r="C67" s="287"/>
      <c r="D67" s="247" t="s">
        <v>148</v>
      </c>
      <c r="E67" s="288"/>
      <c r="F67" s="334"/>
      <c r="G67" s="266"/>
      <c r="H67" s="36"/>
    </row>
    <row r="68" spans="1:8" ht="12.75">
      <c r="A68" s="332" t="s">
        <v>69</v>
      </c>
      <c r="B68" s="312" t="s">
        <v>29</v>
      </c>
      <c r="C68" s="313"/>
      <c r="D68" s="314" t="s">
        <v>153</v>
      </c>
      <c r="E68" s="313"/>
      <c r="F68" s="313"/>
      <c r="G68" s="313"/>
      <c r="H68" s="36"/>
    </row>
    <row r="69" spans="1:7" s="36" customFormat="1" ht="12.75" customHeight="1">
      <c r="A69" s="330" t="s">
        <v>70</v>
      </c>
      <c r="B69" s="249" t="s">
        <v>29</v>
      </c>
      <c r="C69" s="259"/>
      <c r="D69" s="302" t="s">
        <v>149</v>
      </c>
      <c r="E69" s="268"/>
      <c r="F69" s="320"/>
      <c r="G69" s="266"/>
    </row>
    <row r="70" spans="1:8" ht="12.75" customHeight="1">
      <c r="A70" s="330" t="s">
        <v>70</v>
      </c>
      <c r="B70" s="249" t="s">
        <v>29</v>
      </c>
      <c r="C70" s="259"/>
      <c r="D70" s="302" t="s">
        <v>150</v>
      </c>
      <c r="E70" s="268"/>
      <c r="F70" s="320"/>
      <c r="G70" s="266"/>
      <c r="H70" s="36"/>
    </row>
    <row r="71" spans="1:8" ht="12.75" customHeight="1">
      <c r="A71" s="330" t="s">
        <v>70</v>
      </c>
      <c r="B71" s="249" t="s">
        <v>29</v>
      </c>
      <c r="C71" s="259"/>
      <c r="D71" s="267" t="s">
        <v>151</v>
      </c>
      <c r="E71" s="268"/>
      <c r="F71" s="250"/>
      <c r="G71" s="266"/>
      <c r="H71" s="36"/>
    </row>
    <row r="72" spans="1:7" s="36" customFormat="1" ht="0.75" customHeight="1">
      <c r="A72" s="331"/>
      <c r="B72" s="263"/>
      <c r="C72" s="259"/>
      <c r="D72" s="302"/>
      <c r="E72" s="268"/>
      <c r="F72" s="250"/>
      <c r="G72" s="266"/>
    </row>
    <row r="73" spans="1:8" ht="12.75" customHeight="1">
      <c r="A73" s="332" t="s">
        <v>69</v>
      </c>
      <c r="B73" s="312" t="s">
        <v>16</v>
      </c>
      <c r="C73" s="313"/>
      <c r="D73" s="314" t="s">
        <v>92</v>
      </c>
      <c r="E73" s="313" t="s">
        <v>22</v>
      </c>
      <c r="F73" s="313"/>
      <c r="G73" s="313" t="s">
        <v>14</v>
      </c>
      <c r="H73" s="36"/>
    </row>
    <row r="74" spans="1:8" ht="12.75" customHeight="1">
      <c r="A74" s="330" t="s">
        <v>69</v>
      </c>
      <c r="B74" s="249" t="s">
        <v>16</v>
      </c>
      <c r="C74" s="259"/>
      <c r="D74" s="323" t="s">
        <v>248</v>
      </c>
      <c r="E74" s="322">
        <v>0.01</v>
      </c>
      <c r="F74" s="320"/>
      <c r="G74" s="320"/>
      <c r="H74" s="36"/>
    </row>
    <row r="75" spans="1:8" ht="12.75" customHeight="1">
      <c r="A75" s="330" t="s">
        <v>69</v>
      </c>
      <c r="B75" s="249" t="s">
        <v>16</v>
      </c>
      <c r="C75" s="259"/>
      <c r="D75" s="323"/>
      <c r="E75" s="322"/>
      <c r="F75" s="320"/>
      <c r="G75" s="320"/>
      <c r="H75" s="36"/>
    </row>
    <row r="76" spans="1:8" ht="12.75" customHeight="1">
      <c r="A76" s="330" t="s">
        <v>69</v>
      </c>
      <c r="B76" s="249" t="s">
        <v>16</v>
      </c>
      <c r="C76" s="259"/>
      <c r="D76" s="323"/>
      <c r="E76" s="322"/>
      <c r="F76" s="320"/>
      <c r="G76" s="320"/>
      <c r="H76" s="36"/>
    </row>
    <row r="77" spans="1:8" ht="12.75" customHeight="1">
      <c r="A77" s="332" t="s">
        <v>70</v>
      </c>
      <c r="B77" s="312" t="s">
        <v>4</v>
      </c>
      <c r="C77" s="313" t="s">
        <v>19</v>
      </c>
      <c r="D77" s="314" t="s">
        <v>152</v>
      </c>
      <c r="E77" s="313" t="s">
        <v>22</v>
      </c>
      <c r="F77" s="313" t="s">
        <v>11</v>
      </c>
      <c r="G77" s="313" t="s">
        <v>1</v>
      </c>
      <c r="H77" s="36"/>
    </row>
    <row r="78" spans="1:7" s="36" customFormat="1" ht="12.75" customHeight="1">
      <c r="A78" s="330" t="s">
        <v>70</v>
      </c>
      <c r="B78" s="251" t="s">
        <v>4</v>
      </c>
      <c r="C78" s="259"/>
      <c r="D78" s="316" t="s">
        <v>191</v>
      </c>
      <c r="E78" s="322"/>
      <c r="F78" s="324"/>
      <c r="G78" s="320"/>
    </row>
    <row r="79" spans="1:8" ht="12.75" customHeight="1">
      <c r="A79" s="330" t="s">
        <v>70</v>
      </c>
      <c r="B79" s="251" t="s">
        <v>4</v>
      </c>
      <c r="C79" s="259"/>
      <c r="D79" s="325"/>
      <c r="E79" s="322"/>
      <c r="F79" s="324"/>
      <c r="G79" s="320"/>
      <c r="H79" s="36"/>
    </row>
    <row r="80" spans="1:8" ht="12.75" customHeight="1">
      <c r="A80" s="330" t="s">
        <v>70</v>
      </c>
      <c r="B80" s="251" t="s">
        <v>4</v>
      </c>
      <c r="C80" s="259"/>
      <c r="D80" s="325"/>
      <c r="E80" s="322"/>
      <c r="F80" s="324"/>
      <c r="G80" s="320"/>
      <c r="H80" s="36"/>
    </row>
    <row r="81" spans="2:8" ht="12.75" customHeight="1">
      <c r="B81" s="36"/>
      <c r="C81" s="36"/>
      <c r="D81" s="36"/>
      <c r="E81" s="36"/>
      <c r="F81" s="36"/>
      <c r="G81" s="36"/>
      <c r="H81" s="36"/>
    </row>
    <row r="82" s="36" customFormat="1" ht="12.75" customHeight="1"/>
    <row r="83" spans="2:8" ht="12.75" customHeight="1">
      <c r="B83" s="36"/>
      <c r="C83" s="36"/>
      <c r="D83" s="36"/>
      <c r="E83" s="36"/>
      <c r="F83" s="36"/>
      <c r="G83" s="36"/>
      <c r="H83" s="36"/>
    </row>
    <row r="84" spans="2:8" ht="12.75" customHeight="1">
      <c r="B84" s="36"/>
      <c r="C84" s="36"/>
      <c r="D84" s="36"/>
      <c r="E84" s="36"/>
      <c r="F84" s="36"/>
      <c r="G84" s="36"/>
      <c r="H84" s="36"/>
    </row>
    <row r="85" spans="2:7" ht="12.75" hidden="1">
      <c r="B85" s="36"/>
      <c r="C85" s="36"/>
      <c r="D85" s="36"/>
      <c r="E85" s="36"/>
      <c r="F85" s="36"/>
      <c r="G85" s="36"/>
    </row>
    <row r="86" spans="2:7" ht="12.75" hidden="1">
      <c r="B86" s="36"/>
      <c r="C86" s="36"/>
      <c r="D86" s="36"/>
      <c r="E86" s="36"/>
      <c r="F86" s="36"/>
      <c r="G86" s="36"/>
    </row>
    <row r="87" spans="2:7" ht="12.75">
      <c r="B87" s="36"/>
      <c r="C87" s="36"/>
      <c r="D87" s="36"/>
      <c r="E87" s="36"/>
      <c r="F87" s="36"/>
      <c r="G87" s="36"/>
    </row>
    <row r="88" spans="2:7" ht="12.75">
      <c r="B88" s="36"/>
      <c r="C88" s="36"/>
      <c r="D88" s="36"/>
      <c r="E88" s="36"/>
      <c r="F88" s="36"/>
      <c r="G88" s="36"/>
    </row>
    <row r="89" spans="2:7" ht="12.75">
      <c r="B89" s="36"/>
      <c r="C89" s="36"/>
      <c r="D89" s="36"/>
      <c r="E89" s="36"/>
      <c r="F89" s="36"/>
      <c r="G89" s="36"/>
    </row>
    <row r="90" spans="2:7" ht="12.75">
      <c r="B90" s="36"/>
      <c r="C90" s="36"/>
      <c r="D90" s="36"/>
      <c r="E90" s="36"/>
      <c r="F90" s="36"/>
      <c r="G90" s="36"/>
    </row>
    <row r="91" spans="2:7" ht="12.75">
      <c r="B91" s="36"/>
      <c r="C91" s="36"/>
      <c r="D91" s="36"/>
      <c r="E91" s="36"/>
      <c r="F91" s="36"/>
      <c r="G91" s="36"/>
    </row>
    <row r="92" spans="2:7" ht="12.75">
      <c r="B92" s="36"/>
      <c r="C92" s="36"/>
      <c r="D92" s="36"/>
      <c r="E92" s="36"/>
      <c r="F92" s="36"/>
      <c r="G92" s="36"/>
    </row>
    <row r="93" spans="2:7" ht="12.75">
      <c r="B93" s="36"/>
      <c r="C93" s="36"/>
      <c r="D93" s="36"/>
      <c r="E93" s="36"/>
      <c r="F93" s="36"/>
      <c r="G93" s="36"/>
    </row>
    <row r="94" spans="2:7" ht="12.75">
      <c r="B94" s="36"/>
      <c r="C94" s="36"/>
      <c r="D94" s="36"/>
      <c r="E94" s="36"/>
      <c r="F94" s="36"/>
      <c r="G94" s="36"/>
    </row>
    <row r="95" spans="2:7" ht="12.75">
      <c r="B95" s="36"/>
      <c r="C95" s="36"/>
      <c r="D95" s="36"/>
      <c r="E95" s="36"/>
      <c r="F95" s="36"/>
      <c r="G95" s="36"/>
    </row>
    <row r="96" spans="2:7" ht="12.75">
      <c r="B96" s="36"/>
      <c r="C96" s="36"/>
      <c r="D96" s="36"/>
      <c r="E96" s="36"/>
      <c r="F96" s="36"/>
      <c r="G96" s="36"/>
    </row>
    <row r="97" spans="2:7" ht="12.75">
      <c r="B97" s="36"/>
      <c r="C97" s="36"/>
      <c r="D97" s="36"/>
      <c r="E97" s="36"/>
      <c r="F97" s="36"/>
      <c r="G97" s="36"/>
    </row>
    <row r="98" spans="2:7" ht="12.75">
      <c r="B98" s="36"/>
      <c r="C98" s="36"/>
      <c r="D98" s="36"/>
      <c r="E98" s="36"/>
      <c r="F98" s="36"/>
      <c r="G98" s="36"/>
    </row>
    <row r="99" spans="2:7" ht="12.75">
      <c r="B99" s="36"/>
      <c r="C99" s="36"/>
      <c r="D99" s="36"/>
      <c r="E99" s="36"/>
      <c r="F99" s="36"/>
      <c r="G99" s="36"/>
    </row>
    <row r="100" spans="2:7" ht="12.75">
      <c r="B100" s="36"/>
      <c r="C100" s="36"/>
      <c r="D100" s="36"/>
      <c r="E100" s="36"/>
      <c r="F100" s="36"/>
      <c r="G100" s="36"/>
    </row>
    <row r="101" spans="2:7" ht="12.75">
      <c r="B101" s="36"/>
      <c r="C101" s="36"/>
      <c r="D101" s="36"/>
      <c r="E101" s="36"/>
      <c r="F101" s="36"/>
      <c r="G101" s="36"/>
    </row>
    <row r="102" spans="2:7" ht="12.75">
      <c r="B102" s="36"/>
      <c r="C102" s="36"/>
      <c r="D102" s="36"/>
      <c r="E102" s="36"/>
      <c r="F102" s="36"/>
      <c r="G102" s="36"/>
    </row>
    <row r="103" spans="2:7" ht="12.75">
      <c r="B103" s="36"/>
      <c r="C103" s="36"/>
      <c r="D103" s="36"/>
      <c r="E103" s="36"/>
      <c r="F103" s="36"/>
      <c r="G103" s="36"/>
    </row>
    <row r="104" spans="2:7" ht="12.75">
      <c r="B104" s="36"/>
      <c r="C104" s="36"/>
      <c r="D104" s="36"/>
      <c r="E104" s="36"/>
      <c r="F104" s="36"/>
      <c r="G104" s="36"/>
    </row>
    <row r="105" spans="2:7" ht="12.75">
      <c r="B105" s="36"/>
      <c r="C105" s="36"/>
      <c r="D105" s="36"/>
      <c r="E105" s="36"/>
      <c r="F105" s="36"/>
      <c r="G105" s="36"/>
    </row>
    <row r="106" spans="2:7" ht="12.75">
      <c r="B106" s="36"/>
      <c r="C106" s="36"/>
      <c r="D106" s="36"/>
      <c r="E106" s="36"/>
      <c r="F106" s="36"/>
      <c r="G106" s="36"/>
    </row>
    <row r="107" spans="2:7" ht="12.75">
      <c r="B107" s="36"/>
      <c r="C107" s="36"/>
      <c r="D107" s="36"/>
      <c r="E107" s="36"/>
      <c r="F107" s="36"/>
      <c r="G107" s="36"/>
    </row>
    <row r="108" spans="2:7" ht="12.75">
      <c r="B108" s="36"/>
      <c r="C108" s="36"/>
      <c r="D108" s="36"/>
      <c r="E108" s="36"/>
      <c r="F108" s="36"/>
      <c r="G108" s="36"/>
    </row>
    <row r="109" spans="2:7" ht="12.75">
      <c r="B109" s="36"/>
      <c r="C109" s="36"/>
      <c r="D109" s="36"/>
      <c r="E109" s="36"/>
      <c r="F109" s="36"/>
      <c r="G109" s="36"/>
    </row>
    <row r="110" spans="2:7" ht="12.75">
      <c r="B110" s="36"/>
      <c r="C110" s="36"/>
      <c r="D110" s="36"/>
      <c r="E110" s="36"/>
      <c r="F110" s="36"/>
      <c r="G110" s="36"/>
    </row>
    <row r="111" spans="2:7" ht="12.75">
      <c r="B111" s="36"/>
      <c r="C111" s="36"/>
      <c r="D111" s="36"/>
      <c r="E111" s="36"/>
      <c r="F111" s="36"/>
      <c r="G111" s="36"/>
    </row>
    <row r="112" spans="2:7" ht="12.75">
      <c r="B112" s="36"/>
      <c r="C112" s="36"/>
      <c r="D112" s="36"/>
      <c r="E112" s="36"/>
      <c r="F112" s="36"/>
      <c r="G112" s="36"/>
    </row>
    <row r="113" spans="2:7" ht="12.75">
      <c r="B113" s="36"/>
      <c r="C113" s="36"/>
      <c r="D113" s="36"/>
      <c r="E113" s="36"/>
      <c r="F113" s="36"/>
      <c r="G113" s="36"/>
    </row>
    <row r="114" spans="2:7" ht="12.75">
      <c r="B114" s="36"/>
      <c r="C114" s="36"/>
      <c r="D114" s="36"/>
      <c r="E114" s="36"/>
      <c r="F114" s="36"/>
      <c r="G114" s="36"/>
    </row>
    <row r="115" spans="2:7" ht="12.75">
      <c r="B115" s="36"/>
      <c r="C115" s="36"/>
      <c r="D115" s="36"/>
      <c r="E115" s="36"/>
      <c r="F115" s="36"/>
      <c r="G115" s="36"/>
    </row>
    <row r="116" spans="2:7" ht="12.75">
      <c r="B116" s="36"/>
      <c r="C116" s="36"/>
      <c r="D116" s="36"/>
      <c r="E116" s="36"/>
      <c r="F116" s="36"/>
      <c r="G116" s="36"/>
    </row>
    <row r="117" spans="2:7" ht="12.75">
      <c r="B117" s="36"/>
      <c r="C117" s="36"/>
      <c r="D117" s="36"/>
      <c r="E117" s="36"/>
      <c r="F117" s="36"/>
      <c r="G117" s="36"/>
    </row>
    <row r="118" spans="2:7" ht="12.75">
      <c r="B118" s="36"/>
      <c r="C118" s="36"/>
      <c r="D118" s="36"/>
      <c r="E118" s="36"/>
      <c r="F118" s="36"/>
      <c r="G118" s="36"/>
    </row>
    <row r="119" spans="2:7" ht="12.75">
      <c r="B119" s="36"/>
      <c r="C119" s="36"/>
      <c r="D119" s="36"/>
      <c r="E119" s="36"/>
      <c r="F119" s="36"/>
      <c r="G119" s="36"/>
    </row>
    <row r="120" spans="2:7" ht="12.75">
      <c r="B120" s="36"/>
      <c r="C120" s="36"/>
      <c r="D120" s="36"/>
      <c r="E120" s="36"/>
      <c r="F120" s="36"/>
      <c r="G120" s="36"/>
    </row>
    <row r="121" spans="2:7" ht="12.75">
      <c r="B121" s="36"/>
      <c r="C121" s="36"/>
      <c r="D121" s="36"/>
      <c r="E121" s="36"/>
      <c r="F121" s="36"/>
      <c r="G121" s="36"/>
    </row>
    <row r="122" spans="2:7" ht="12.75">
      <c r="B122" s="36"/>
      <c r="C122" s="36"/>
      <c r="D122" s="36"/>
      <c r="E122" s="36"/>
      <c r="F122" s="36"/>
      <c r="G122" s="36"/>
    </row>
    <row r="123" spans="2:7" ht="12.75">
      <c r="B123" s="36"/>
      <c r="C123" s="36"/>
      <c r="D123" s="36"/>
      <c r="E123" s="36"/>
      <c r="F123" s="36"/>
      <c r="G123" s="36"/>
    </row>
    <row r="124" spans="2:7" ht="12.75">
      <c r="B124" s="36"/>
      <c r="C124" s="36"/>
      <c r="D124" s="36"/>
      <c r="E124" s="36"/>
      <c r="F124" s="36"/>
      <c r="G124" s="36"/>
    </row>
    <row r="125" spans="2:7" ht="12.75">
      <c r="B125" s="36"/>
      <c r="C125" s="36"/>
      <c r="D125" s="36"/>
      <c r="E125" s="36"/>
      <c r="F125" s="36"/>
      <c r="G125" s="36"/>
    </row>
    <row r="126" spans="2:7" ht="12.75">
      <c r="B126" s="36"/>
      <c r="C126" s="36"/>
      <c r="D126" s="36"/>
      <c r="E126" s="36"/>
      <c r="F126" s="36"/>
      <c r="G126" s="36"/>
    </row>
  </sheetData>
  <sheetProtection/>
  <autoFilter ref="A5:B80"/>
  <dataValidations count="2">
    <dataValidation errorStyle="information" type="decimal" operator="equal" allowBlank="1" showInputMessage="1" showErrorMessage="1" errorTitle="Code des impôts directs" error="Les taux de réfaction prévus par le CID sont :&#10;75% - 50 % - 30% - 25%&#10;" sqref="E6">
      <formula1>75%</formula1>
    </dataValidation>
    <dataValidation errorStyle="information" type="decimal" operator="equal" allowBlank="1" showInputMessage="1" showErrorMessage="1" errorTitle="CID" error="Les taux de réfaction prévus par le CID sont :&#10;75% - 50 % - 30% - 25%" sqref="E7">
      <formula1>30%</formula1>
    </dataValidation>
  </dataValidations>
  <printOptions/>
  <pageMargins left="0.787401575" right="0.787401575" top="0.984251969" bottom="0.984251969" header="0.4921259845" footer="0.4921259845"/>
  <pageSetup horizontalDpi="180" verticalDpi="18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H20" sqref="H20"/>
    </sheetView>
  </sheetViews>
  <sheetFormatPr defaultColWidth="11.00390625" defaultRowHeight="12.75"/>
  <cols>
    <col min="1" max="1" width="3.625" style="0" customWidth="1"/>
    <col min="2" max="2" width="10.375" style="0" customWidth="1"/>
    <col min="3" max="3" width="26.875" style="0" customWidth="1"/>
    <col min="4" max="4" width="33.00390625" style="0" customWidth="1"/>
    <col min="5" max="5" width="15.875" style="0" customWidth="1"/>
    <col min="6" max="6" width="13.875" style="0" customWidth="1"/>
    <col min="7" max="7" width="14.00390625" style="0" customWidth="1"/>
    <col min="8" max="8" width="12.625" style="0" customWidth="1"/>
    <col min="9" max="9" width="1.25" style="0" customWidth="1"/>
  </cols>
  <sheetData>
    <row r="1" spans="1:8" s="353" customFormat="1" ht="16.5">
      <c r="A1" s="550">
        <f>'Saisie-client'!C4</f>
        <v>0</v>
      </c>
      <c r="B1" s="550"/>
      <c r="C1" s="550"/>
      <c r="F1" s="456" t="s">
        <v>267</v>
      </c>
      <c r="H1" s="471">
        <f>'Saisie-client'!C13</f>
        <v>0</v>
      </c>
    </row>
    <row r="2" spans="1:8" s="353" customFormat="1" ht="16.5">
      <c r="A2" s="456">
        <f>'Saisie-client'!C6</f>
        <v>0</v>
      </c>
      <c r="F2" s="456" t="s">
        <v>326</v>
      </c>
      <c r="H2" s="472">
        <f>'Saisie-client'!C12</f>
        <v>0</v>
      </c>
    </row>
    <row r="3" spans="1:5" s="353" customFormat="1" ht="16.5">
      <c r="A3" s="456"/>
      <c r="D3" s="456" t="s">
        <v>394</v>
      </c>
      <c r="E3" s="473"/>
    </row>
    <row r="4" ht="18.75">
      <c r="D4" s="352" t="s">
        <v>268</v>
      </c>
    </row>
    <row r="6" spans="1:8" s="354" customFormat="1" ht="15.75">
      <c r="A6" s="458" t="s">
        <v>269</v>
      </c>
      <c r="B6" s="521" t="s">
        <v>271</v>
      </c>
      <c r="C6" s="521" t="s">
        <v>270</v>
      </c>
      <c r="D6" s="458" t="s">
        <v>75</v>
      </c>
      <c r="E6" s="521" t="s">
        <v>272</v>
      </c>
      <c r="F6" s="458" t="s">
        <v>273</v>
      </c>
      <c r="G6" s="458" t="s">
        <v>274</v>
      </c>
      <c r="H6" s="458" t="s">
        <v>275</v>
      </c>
    </row>
    <row r="7" spans="1:8" s="355" customFormat="1" ht="15">
      <c r="A7" s="459"/>
      <c r="B7" s="527"/>
      <c r="C7" s="528"/>
      <c r="D7" s="529"/>
      <c r="E7" s="530"/>
      <c r="F7" s="531"/>
      <c r="G7" s="532"/>
      <c r="H7" s="532">
        <f>G7*17/100</f>
        <v>0</v>
      </c>
    </row>
    <row r="8" spans="1:8" s="355" customFormat="1" ht="15">
      <c r="A8" s="459"/>
      <c r="B8" s="527"/>
      <c r="C8" s="528"/>
      <c r="D8" s="529"/>
      <c r="E8" s="530"/>
      <c r="F8" s="531"/>
      <c r="G8" s="532"/>
      <c r="H8" s="532">
        <f>G8*17/100</f>
        <v>0</v>
      </c>
    </row>
    <row r="9" spans="1:8" s="355" customFormat="1" ht="15">
      <c r="A9" s="459"/>
      <c r="B9" s="527"/>
      <c r="C9" s="526"/>
      <c r="D9" s="526"/>
      <c r="E9" s="530"/>
      <c r="F9" s="531"/>
      <c r="G9" s="532"/>
      <c r="H9" s="532">
        <f>G9*17/100</f>
        <v>0</v>
      </c>
    </row>
    <row r="10" spans="1:8" s="355" customFormat="1" ht="15">
      <c r="A10" s="459"/>
      <c r="B10" s="522"/>
      <c r="C10" s="475"/>
      <c r="D10" s="475"/>
      <c r="E10" s="475"/>
      <c r="F10" s="475"/>
      <c r="G10" s="476"/>
      <c r="H10" s="532">
        <f>G10*17/100</f>
        <v>0</v>
      </c>
    </row>
    <row r="11" spans="1:8" s="355" customFormat="1" ht="15.75">
      <c r="A11" s="460"/>
      <c r="B11" s="523"/>
      <c r="C11" s="460"/>
      <c r="D11" s="547" t="s">
        <v>315</v>
      </c>
      <c r="E11" s="548"/>
      <c r="F11" s="549"/>
      <c r="G11" s="461"/>
      <c r="H11" s="461">
        <f>+H7+H8+H9+H10</f>
        <v>0</v>
      </c>
    </row>
  </sheetData>
  <sheetProtection/>
  <mergeCells count="2">
    <mergeCell ref="D11:F11"/>
    <mergeCell ref="A1:C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euil12"/>
  <dimension ref="A1:P43"/>
  <sheetViews>
    <sheetView showGridLines="0" tabSelected="1" zoomScalePageLayoutView="0" workbookViewId="0" topLeftCell="A1">
      <pane ySplit="1" topLeftCell="A2" activePane="bottomLeft" state="frozen"/>
      <selection pane="topLeft" activeCell="D1" sqref="D1"/>
      <selection pane="bottomLeft" activeCell="Q25" sqref="Q25"/>
    </sheetView>
  </sheetViews>
  <sheetFormatPr defaultColWidth="11.00390625" defaultRowHeight="12.75"/>
  <cols>
    <col min="1" max="1" width="7.75390625" style="3" customWidth="1"/>
    <col min="2" max="2" width="8.375" style="3" customWidth="1"/>
    <col min="3" max="3" width="17.00390625" style="3" customWidth="1"/>
    <col min="4" max="4" width="8.00390625" style="3" customWidth="1"/>
    <col min="5" max="5" width="10.875" style="3" customWidth="1"/>
    <col min="6" max="6" width="7.125" style="3" customWidth="1"/>
    <col min="7" max="7" width="2.00390625" style="3" customWidth="1"/>
    <col min="8" max="8" width="13.375" style="3" customWidth="1"/>
    <col min="9" max="9" width="20.00390625" style="3" customWidth="1"/>
    <col min="10" max="10" width="16.75390625" style="3" customWidth="1"/>
    <col min="11" max="11" width="8.375" style="3" customWidth="1"/>
    <col min="12" max="12" width="14.25390625" style="3" customWidth="1"/>
    <col min="13" max="13" width="2.875" style="3" customWidth="1"/>
    <col min="14" max="14" width="5.875" style="3" customWidth="1"/>
    <col min="15" max="15" width="11.375" style="3" customWidth="1"/>
    <col min="16" max="16" width="16.00390625" style="3" customWidth="1"/>
    <col min="17" max="16384" width="11.375" style="3" customWidth="1"/>
  </cols>
  <sheetData>
    <row r="1" spans="9:13" ht="13.5" customHeight="1">
      <c r="I1" s="43"/>
      <c r="J1" s="43"/>
      <c r="K1" s="43"/>
      <c r="M1" s="43"/>
    </row>
    <row r="2" spans="9:13" ht="13.5" customHeight="1" thickBot="1">
      <c r="I2" s="43"/>
      <c r="J2" s="43"/>
      <c r="K2" s="43"/>
      <c r="L2" s="457" t="s">
        <v>401</v>
      </c>
      <c r="M2" s="43"/>
    </row>
    <row r="3" spans="1:11" ht="14.25" customHeight="1">
      <c r="A3" s="79" t="s">
        <v>95</v>
      </c>
      <c r="B3" s="44"/>
      <c r="C3" s="45"/>
      <c r="D3" s="46" t="s">
        <v>320</v>
      </c>
      <c r="E3" s="47">
        <v>2022</v>
      </c>
      <c r="F3" s="48"/>
      <c r="H3" s="49" t="s">
        <v>325</v>
      </c>
      <c r="I3" s="50"/>
      <c r="J3" s="50"/>
      <c r="K3" s="51"/>
    </row>
    <row r="4" spans="2:11" ht="12.75" customHeight="1">
      <c r="B4" s="370" t="s">
        <v>323</v>
      </c>
      <c r="C4" s="52"/>
      <c r="D4" s="53"/>
      <c r="E4" s="537"/>
      <c r="F4" s="54"/>
      <c r="H4" s="55" t="s">
        <v>96</v>
      </c>
      <c r="I4" s="56"/>
      <c r="J4" s="56"/>
      <c r="K4" s="57"/>
    </row>
    <row r="5" spans="1:11" ht="12.75" customHeight="1" thickBot="1">
      <c r="A5" s="2" t="s">
        <v>167</v>
      </c>
      <c r="B5" s="469">
        <f>+'Saisie-client'!C9</f>
        <v>0</v>
      </c>
      <c r="C5" s="58"/>
      <c r="D5" s="467" t="s">
        <v>166</v>
      </c>
      <c r="E5" s="468"/>
      <c r="F5" s="59"/>
      <c r="H5" s="60" t="s">
        <v>97</v>
      </c>
      <c r="I5" s="61"/>
      <c r="J5" s="61"/>
      <c r="K5" s="62"/>
    </row>
    <row r="6" spans="2:6" ht="12.75" customHeight="1" thickBot="1">
      <c r="B6" s="369" t="s">
        <v>322</v>
      </c>
      <c r="C6" s="45"/>
      <c r="D6" s="63" t="s">
        <v>168</v>
      </c>
      <c r="E6" s="64" t="s">
        <v>402</v>
      </c>
      <c r="F6" s="65"/>
    </row>
    <row r="7" spans="1:11" ht="15.75" customHeight="1" thickBot="1">
      <c r="A7" s="3" t="s">
        <v>324</v>
      </c>
      <c r="B7" s="469" t="s">
        <v>398</v>
      </c>
      <c r="C7" s="45"/>
      <c r="H7" s="368" t="s">
        <v>397</v>
      </c>
      <c r="I7" s="462">
        <f>'Saisie-client'!C4</f>
        <v>0</v>
      </c>
      <c r="J7" s="66"/>
      <c r="K7" s="67"/>
    </row>
    <row r="8" spans="2:16" ht="12.75" customHeight="1">
      <c r="B8" s="369" t="s">
        <v>321</v>
      </c>
      <c r="C8" s="45"/>
      <c r="D8" s="68" t="s">
        <v>107</v>
      </c>
      <c r="E8" s="69"/>
      <c r="F8" s="70"/>
      <c r="H8" s="71"/>
      <c r="I8" s="72"/>
      <c r="J8" s="72"/>
      <c r="K8" s="73"/>
      <c r="O8" s="58"/>
      <c r="P8" s="58"/>
    </row>
    <row r="9" spans="1:16" ht="12.75" customHeight="1" thickBot="1">
      <c r="A9" s="3" t="s">
        <v>324</v>
      </c>
      <c r="B9" s="470" t="s">
        <v>398</v>
      </c>
      <c r="C9" s="58"/>
      <c r="D9" s="74" t="s">
        <v>108</v>
      </c>
      <c r="E9" s="75"/>
      <c r="F9" s="76"/>
      <c r="H9" s="77" t="s">
        <v>284</v>
      </c>
      <c r="I9" s="78"/>
      <c r="J9" s="78"/>
      <c r="K9" s="73"/>
      <c r="O9" s="58"/>
      <c r="P9" s="58"/>
    </row>
    <row r="10" spans="1:16" ht="15" customHeight="1">
      <c r="A10" s="79" t="s">
        <v>286</v>
      </c>
      <c r="B10" s="470">
        <f>+'Saisie-client'!C8</f>
        <v>0</v>
      </c>
      <c r="H10" s="77" t="s">
        <v>285</v>
      </c>
      <c r="I10" s="538" t="str">
        <f>'Saisie-client'!C6&amp;" - "&amp;'Saisie-client'!C7</f>
        <v> - </v>
      </c>
      <c r="J10" s="78"/>
      <c r="K10" s="73"/>
      <c r="O10" s="58"/>
      <c r="P10" s="58"/>
    </row>
    <row r="11" spans="1:12" ht="17.25" customHeight="1" thickBot="1">
      <c r="A11" s="80">
        <f>'Saisie-client'!C12</f>
        <v>0</v>
      </c>
      <c r="B11" s="83"/>
      <c r="C11" s="84"/>
      <c r="D11" s="81" t="s">
        <v>277</v>
      </c>
      <c r="H11" s="539" t="s">
        <v>399</v>
      </c>
      <c r="I11" s="540"/>
      <c r="J11" s="125"/>
      <c r="K11" s="82"/>
      <c r="L11" s="367" t="s">
        <v>283</v>
      </c>
    </row>
    <row r="12" spans="1:12" ht="14.25">
      <c r="A12" s="80">
        <f>'Saisie-client'!C13</f>
        <v>0</v>
      </c>
      <c r="B12" s="83"/>
      <c r="C12" s="84"/>
      <c r="D12" s="81" t="s">
        <v>163</v>
      </c>
      <c r="I12" s="327"/>
      <c r="L12" s="85">
        <f>'Saisie-client'!C14</f>
        <v>0</v>
      </c>
    </row>
    <row r="13" ht="5.25" customHeight="1" thickBot="1"/>
    <row r="14" spans="1:13" ht="12.75">
      <c r="A14" s="86" t="s">
        <v>18</v>
      </c>
      <c r="B14" s="87"/>
      <c r="C14" s="362" t="s">
        <v>19</v>
      </c>
      <c r="D14" s="88"/>
      <c r="E14" s="363" t="s">
        <v>330</v>
      </c>
      <c r="F14" s="89"/>
      <c r="G14" s="89"/>
      <c r="H14" s="90"/>
      <c r="I14" s="568" t="s">
        <v>20</v>
      </c>
      <c r="J14" s="569"/>
      <c r="K14" s="91" t="s">
        <v>22</v>
      </c>
      <c r="L14" s="92" t="s">
        <v>23</v>
      </c>
      <c r="M14" s="93"/>
    </row>
    <row r="15" spans="1:13" ht="12.75">
      <c r="A15" s="94" t="s">
        <v>104</v>
      </c>
      <c r="B15" s="95"/>
      <c r="C15" s="96"/>
      <c r="D15" s="96"/>
      <c r="E15" s="97"/>
      <c r="F15" s="97"/>
      <c r="G15" s="97"/>
      <c r="H15" s="98"/>
      <c r="I15" s="99" t="s">
        <v>8</v>
      </c>
      <c r="J15" s="100" t="s">
        <v>21</v>
      </c>
      <c r="K15" s="101"/>
      <c r="L15" s="102" t="s">
        <v>281</v>
      </c>
      <c r="M15" s="103"/>
    </row>
    <row r="16" spans="1:13" ht="14.25" customHeight="1">
      <c r="A16" s="553" t="s">
        <v>7</v>
      </c>
      <c r="B16" s="554"/>
      <c r="C16" s="360" t="s">
        <v>237</v>
      </c>
      <c r="D16" s="226" t="s">
        <v>110</v>
      </c>
      <c r="E16" s="227"/>
      <c r="F16" s="227"/>
      <c r="G16" s="227"/>
      <c r="H16" s="228">
        <f>'Saisie-chiffres'!E6</f>
        <v>0.5</v>
      </c>
      <c r="I16" s="229"/>
      <c r="J16" s="230">
        <f>ROUNDDOWN(H16*I16,0)</f>
        <v>0</v>
      </c>
      <c r="K16" s="541">
        <v>0.015</v>
      </c>
      <c r="L16" s="232">
        <f>ROUNDDOWN(J16*K16,0)</f>
        <v>0</v>
      </c>
      <c r="M16" s="233"/>
    </row>
    <row r="17" spans="1:13" ht="12.75" customHeight="1">
      <c r="A17" s="555"/>
      <c r="B17" s="556"/>
      <c r="C17" s="360" t="s">
        <v>223</v>
      </c>
      <c r="D17" s="226" t="s">
        <v>110</v>
      </c>
      <c r="E17" s="227"/>
      <c r="F17" s="227"/>
      <c r="G17" s="227"/>
      <c r="H17" s="228">
        <f>'Saisie-chiffres'!E7</f>
        <v>0.3</v>
      </c>
      <c r="I17" s="229"/>
      <c r="J17" s="230">
        <f>ROUNDDOWN((1-H17)*I17,0)</f>
        <v>0</v>
      </c>
      <c r="K17" s="541">
        <v>0.015</v>
      </c>
      <c r="L17" s="232">
        <f>ROUNDDOWN(J17*K17,0)</f>
        <v>0</v>
      </c>
      <c r="M17" s="233"/>
    </row>
    <row r="18" spans="1:13" ht="12.75" customHeight="1">
      <c r="A18" s="555"/>
      <c r="B18" s="556"/>
      <c r="C18" s="360" t="s">
        <v>224</v>
      </c>
      <c r="D18" s="226" t="s">
        <v>111</v>
      </c>
      <c r="E18" s="227"/>
      <c r="F18" s="227"/>
      <c r="G18" s="227"/>
      <c r="H18" s="234"/>
      <c r="I18" s="510"/>
      <c r="J18" s="511"/>
      <c r="K18" s="541">
        <v>0.015</v>
      </c>
      <c r="L18" s="232">
        <f>I18*0.02</f>
        <v>0</v>
      </c>
      <c r="M18" s="233"/>
    </row>
    <row r="19" spans="1:13" ht="12.75" customHeight="1">
      <c r="A19" s="555"/>
      <c r="B19" s="556"/>
      <c r="C19" s="360" t="s">
        <v>225</v>
      </c>
      <c r="D19" s="226" t="s">
        <v>112</v>
      </c>
      <c r="E19" s="227"/>
      <c r="F19" s="227"/>
      <c r="G19" s="227"/>
      <c r="H19" s="234"/>
      <c r="I19" s="229">
        <f>ROUNDDOWN('Saisie-chiffres'!F9,0)</f>
        <v>0</v>
      </c>
      <c r="J19" s="230">
        <v>0</v>
      </c>
      <c r="K19" s="356">
        <v>0</v>
      </c>
      <c r="L19" s="232">
        <f>ROUNDDOWN(J19*K19,0)</f>
        <v>0</v>
      </c>
      <c r="M19" s="233"/>
    </row>
    <row r="20" spans="1:13" ht="14.25" customHeight="1">
      <c r="A20" s="555"/>
      <c r="B20" s="556"/>
      <c r="C20" s="360" t="s">
        <v>226</v>
      </c>
      <c r="D20" s="227" t="s">
        <v>297</v>
      </c>
      <c r="E20" s="227"/>
      <c r="F20" s="227"/>
      <c r="G20" s="227"/>
      <c r="H20" s="234"/>
      <c r="I20" s="229">
        <f>ROUNDDOWN('Saisie-chiffres'!F10,0)</f>
        <v>0</v>
      </c>
      <c r="J20" s="230">
        <f>I20</f>
        <v>0</v>
      </c>
      <c r="K20" s="356">
        <v>0</v>
      </c>
      <c r="L20" s="232">
        <f>ROUNDDOWN(J20*K20,0)</f>
        <v>0</v>
      </c>
      <c r="M20" s="233"/>
    </row>
    <row r="21" spans="1:13" ht="12.75" customHeight="1">
      <c r="A21" s="555"/>
      <c r="B21" s="556"/>
      <c r="C21" s="225"/>
      <c r="D21" s="326"/>
      <c r="E21" s="227"/>
      <c r="F21" s="227"/>
      <c r="G21" s="227"/>
      <c r="H21" s="234"/>
      <c r="I21" s="229"/>
      <c r="J21" s="230"/>
      <c r="K21" s="541"/>
      <c r="L21" s="232"/>
      <c r="M21" s="233"/>
    </row>
    <row r="22" spans="1:13" ht="12.75" customHeight="1" hidden="1">
      <c r="A22" s="223"/>
      <c r="B22" s="224"/>
      <c r="C22" s="225"/>
      <c r="D22" s="226"/>
      <c r="E22" s="227"/>
      <c r="F22" s="227"/>
      <c r="G22" s="227"/>
      <c r="H22" s="234"/>
      <c r="I22" s="229"/>
      <c r="J22" s="230"/>
      <c r="K22" s="231"/>
      <c r="L22" s="232"/>
      <c r="M22" s="233"/>
    </row>
    <row r="23" spans="1:13" ht="14.25" customHeight="1" thickBot="1">
      <c r="A23" s="235">
        <v>1</v>
      </c>
      <c r="B23" s="236"/>
      <c r="C23" s="237"/>
      <c r="D23" s="238"/>
      <c r="E23" s="238"/>
      <c r="F23" s="238" t="s">
        <v>5</v>
      </c>
      <c r="G23" s="239"/>
      <c r="H23" s="240"/>
      <c r="I23" s="512">
        <f>SUM(I16:I22)</f>
        <v>0</v>
      </c>
      <c r="J23" s="513">
        <f>SUM(J16:J22)</f>
        <v>0</v>
      </c>
      <c r="K23" s="242"/>
      <c r="L23" s="241">
        <f>SUM(L16:L22)</f>
        <v>0</v>
      </c>
      <c r="M23" s="235">
        <f>A23</f>
        <v>1</v>
      </c>
    </row>
    <row r="24" spans="3:12" ht="6" customHeight="1" thickBot="1">
      <c r="C24" s="111"/>
      <c r="L24" s="112"/>
    </row>
    <row r="25" spans="1:13" ht="12.75" customHeight="1">
      <c r="A25" s="113"/>
      <c r="B25" s="114"/>
      <c r="C25" s="115"/>
      <c r="D25" s="116" t="s">
        <v>280</v>
      </c>
      <c r="E25" s="117"/>
      <c r="F25" s="118"/>
      <c r="G25" s="364" t="s">
        <v>279</v>
      </c>
      <c r="H25" s="119"/>
      <c r="I25" s="119"/>
      <c r="J25" s="119"/>
      <c r="K25" s="119"/>
      <c r="L25" s="357" t="s">
        <v>282</v>
      </c>
      <c r="M25" s="93"/>
    </row>
    <row r="26" spans="1:13" ht="12.75" customHeight="1">
      <c r="A26" s="570" t="s">
        <v>169</v>
      </c>
      <c r="B26" s="571"/>
      <c r="C26" s="361" t="s">
        <v>227</v>
      </c>
      <c r="D26" s="559" t="s">
        <v>400</v>
      </c>
      <c r="E26" s="560"/>
      <c r="F26" s="561"/>
      <c r="G26" s="562"/>
      <c r="H26" s="563"/>
      <c r="I26" s="563"/>
      <c r="J26" s="563"/>
      <c r="K26" s="564"/>
      <c r="L26" s="106"/>
      <c r="M26" s="103"/>
    </row>
    <row r="27" spans="1:13" ht="12.75" customHeight="1">
      <c r="A27" s="104"/>
      <c r="B27" s="43"/>
      <c r="C27" s="361" t="s">
        <v>228</v>
      </c>
      <c r="D27" s="565"/>
      <c r="E27" s="566"/>
      <c r="F27" s="567"/>
      <c r="G27" s="122"/>
      <c r="H27" s="123"/>
      <c r="I27" s="123"/>
      <c r="J27" s="123"/>
      <c r="K27" s="124"/>
      <c r="L27" s="106">
        <f>ROUNDDOWN(('Saisie-chiffres'!F71+'Saisie-chiffres'!F72),0)</f>
        <v>0</v>
      </c>
      <c r="M27" s="107"/>
    </row>
    <row r="28" spans="1:13" ht="14.25" customHeight="1" thickBot="1">
      <c r="A28" s="108">
        <v>2</v>
      </c>
      <c r="B28" s="125"/>
      <c r="C28" s="109"/>
      <c r="D28" s="126"/>
      <c r="E28" s="125"/>
      <c r="F28" s="127"/>
      <c r="G28" s="126"/>
      <c r="H28" s="125"/>
      <c r="I28" s="125"/>
      <c r="J28" s="128"/>
      <c r="K28" s="463" t="s">
        <v>327</v>
      </c>
      <c r="L28" s="110">
        <f>SUM(L26:L27)</f>
        <v>0</v>
      </c>
      <c r="M28" s="466">
        <v>2</v>
      </c>
    </row>
    <row r="29" spans="1:13" ht="6" customHeight="1" thickBot="1">
      <c r="A29" s="129"/>
      <c r="B29" s="43"/>
      <c r="C29" s="130"/>
      <c r="D29" s="43"/>
      <c r="E29" s="43"/>
      <c r="F29" s="43"/>
      <c r="G29" s="43"/>
      <c r="H29" s="43"/>
      <c r="I29" s="43"/>
      <c r="J29" s="131"/>
      <c r="K29" s="43"/>
      <c r="L29" s="43"/>
      <c r="M29" s="43"/>
    </row>
    <row r="30" spans="1:13" s="43" customFormat="1" ht="13.5" customHeight="1">
      <c r="A30" s="113"/>
      <c r="B30" s="114"/>
      <c r="C30" s="115"/>
      <c r="D30" s="132" t="s">
        <v>276</v>
      </c>
      <c r="E30" s="133"/>
      <c r="F30" s="133"/>
      <c r="G30" s="119"/>
      <c r="H30" s="119"/>
      <c r="I30" s="134"/>
      <c r="J30" s="358" t="s">
        <v>102</v>
      </c>
      <c r="K30" s="358" t="s">
        <v>22</v>
      </c>
      <c r="L30" s="357" t="s">
        <v>282</v>
      </c>
      <c r="M30" s="93"/>
    </row>
    <row r="31" spans="1:13" ht="15.75">
      <c r="A31" s="570" t="s">
        <v>12</v>
      </c>
      <c r="B31" s="571"/>
      <c r="C31" s="361" t="s">
        <v>229</v>
      </c>
      <c r="D31" s="135" t="s">
        <v>84</v>
      </c>
      <c r="E31" s="136"/>
      <c r="F31" s="136"/>
      <c r="G31" s="120"/>
      <c r="H31" s="120"/>
      <c r="I31" s="121"/>
      <c r="J31" s="137">
        <f>ROUNDDOWN('Saisie-chiffres'!F54,0)</f>
        <v>0</v>
      </c>
      <c r="K31" s="138">
        <v>0.02</v>
      </c>
      <c r="L31" s="106">
        <f>ROUNDDOWN(J31*K31,0)</f>
        <v>0</v>
      </c>
      <c r="M31" s="103"/>
    </row>
    <row r="32" spans="1:13" ht="13.5" customHeight="1">
      <c r="A32" s="104"/>
      <c r="B32" s="43"/>
      <c r="C32" s="361"/>
      <c r="D32" s="139"/>
      <c r="E32" s="123"/>
      <c r="F32" s="123"/>
      <c r="G32" s="123"/>
      <c r="H32" s="123"/>
      <c r="I32" s="124"/>
      <c r="J32" s="105"/>
      <c r="K32" s="140"/>
      <c r="L32" s="106"/>
      <c r="M32" s="107"/>
    </row>
    <row r="33" spans="1:13" ht="15" customHeight="1" thickBot="1">
      <c r="A33" s="108">
        <v>3</v>
      </c>
      <c r="B33" s="125"/>
      <c r="C33" s="109"/>
      <c r="D33" s="125"/>
      <c r="E33" s="125"/>
      <c r="F33" s="125"/>
      <c r="G33" s="125"/>
      <c r="H33" s="125"/>
      <c r="I33" s="128" t="s">
        <v>5</v>
      </c>
      <c r="J33" s="110">
        <f>SUM(J31:J32)</f>
        <v>0</v>
      </c>
      <c r="K33" s="125"/>
      <c r="L33" s="141">
        <f>SUM(L31:L32)</f>
        <v>0</v>
      </c>
      <c r="M33" s="108">
        <f>A33</f>
        <v>3</v>
      </c>
    </row>
    <row r="34" ht="6" customHeight="1" thickBot="1">
      <c r="C34" s="111"/>
    </row>
    <row r="35" spans="1:13" ht="13.5" customHeight="1">
      <c r="A35" s="113"/>
      <c r="B35" s="114"/>
      <c r="C35" s="115"/>
      <c r="D35" s="142" t="s">
        <v>113</v>
      </c>
      <c r="E35" s="117"/>
      <c r="F35" s="117"/>
      <c r="G35" s="117"/>
      <c r="H35" s="117"/>
      <c r="I35" s="118"/>
      <c r="J35" s="143" t="s">
        <v>102</v>
      </c>
      <c r="K35" s="358" t="s">
        <v>22</v>
      </c>
      <c r="L35" s="357" t="s">
        <v>282</v>
      </c>
      <c r="M35" s="93"/>
    </row>
    <row r="36" spans="1:13" ht="13.5" customHeight="1">
      <c r="A36" s="557" t="s">
        <v>24</v>
      </c>
      <c r="B36" s="558"/>
      <c r="C36" s="361" t="s">
        <v>230</v>
      </c>
      <c r="D36" s="144" t="s">
        <v>114</v>
      </c>
      <c r="E36" s="145"/>
      <c r="F36" s="146"/>
      <c r="G36" s="146"/>
      <c r="H36" s="146"/>
      <c r="I36" s="147"/>
      <c r="J36" s="29"/>
      <c r="K36" s="148" t="s">
        <v>103</v>
      </c>
      <c r="L36" s="149"/>
      <c r="M36" s="103"/>
    </row>
    <row r="37" spans="1:13" ht="13.5" customHeight="1">
      <c r="A37" s="551" t="s">
        <v>25</v>
      </c>
      <c r="B37" s="552"/>
      <c r="C37" s="361" t="s">
        <v>231</v>
      </c>
      <c r="D37" s="150" t="s">
        <v>115</v>
      </c>
      <c r="E37" s="122"/>
      <c r="F37" s="123"/>
      <c r="G37" s="123"/>
      <c r="H37" s="123"/>
      <c r="I37" s="124"/>
      <c r="J37" s="29">
        <f>ROUNDDOWN('Saisie-chiffres'!F57,0)</f>
        <v>0</v>
      </c>
      <c r="K37" s="140">
        <f>'Saisie-chiffres'!E57</f>
        <v>0.1</v>
      </c>
      <c r="L37" s="106">
        <f aca="true" t="shared" si="0" ref="L37:L42">IF(K37&lt;&gt;"",ROUNDDOWN(J37*K37,0),0)</f>
        <v>0</v>
      </c>
      <c r="M37" s="103"/>
    </row>
    <row r="38" spans="1:13" ht="13.5" customHeight="1">
      <c r="A38" s="551" t="s">
        <v>26</v>
      </c>
      <c r="B38" s="552"/>
      <c r="C38" s="361" t="s">
        <v>232</v>
      </c>
      <c r="D38" s="150" t="s">
        <v>116</v>
      </c>
      <c r="E38" s="122"/>
      <c r="F38" s="123"/>
      <c r="G38" s="123"/>
      <c r="H38" s="123"/>
      <c r="I38" s="124"/>
      <c r="J38" s="29">
        <f>ROUNDDOWN('Saisie-chiffres'!F58,0)</f>
        <v>0</v>
      </c>
      <c r="K38" s="140">
        <f>'Saisie-chiffres'!E58</f>
        <v>0.15</v>
      </c>
      <c r="L38" s="106">
        <f t="shared" si="0"/>
        <v>0</v>
      </c>
      <c r="M38" s="103"/>
    </row>
    <row r="39" spans="1:13" ht="13.5" customHeight="1">
      <c r="A39" s="551" t="s">
        <v>27</v>
      </c>
      <c r="B39" s="552"/>
      <c r="C39" s="361" t="s">
        <v>233</v>
      </c>
      <c r="D39" s="150" t="s">
        <v>117</v>
      </c>
      <c r="E39" s="122"/>
      <c r="F39" s="123"/>
      <c r="G39" s="123"/>
      <c r="H39" s="123"/>
      <c r="I39" s="124"/>
      <c r="J39" s="29">
        <f>ROUNDDOWN('Saisie-chiffres'!F59,0)</f>
        <v>0</v>
      </c>
      <c r="K39" s="140">
        <f>'Saisie-chiffres'!E59</f>
        <v>0.3</v>
      </c>
      <c r="L39" s="106">
        <f t="shared" si="0"/>
        <v>0</v>
      </c>
      <c r="M39" s="103"/>
    </row>
    <row r="40" spans="1:13" ht="13.5" customHeight="1">
      <c r="A40" s="348"/>
      <c r="B40" s="349"/>
      <c r="C40" s="361" t="s">
        <v>234</v>
      </c>
      <c r="D40" s="150" t="s">
        <v>118</v>
      </c>
      <c r="E40" s="365"/>
      <c r="F40" s="366"/>
      <c r="G40" s="366"/>
      <c r="H40" s="366"/>
      <c r="I40" s="124"/>
      <c r="J40" s="29">
        <f>ROUNDDOWN('Saisie-chiffres'!F60,0)</f>
        <v>0</v>
      </c>
      <c r="K40" s="140">
        <f>'Saisie-chiffres'!E60</f>
        <v>0.15</v>
      </c>
      <c r="L40" s="106">
        <f t="shared" si="0"/>
        <v>0</v>
      </c>
      <c r="M40" s="103"/>
    </row>
    <row r="41" spans="1:13" ht="13.5" customHeight="1">
      <c r="A41" s="551" t="s">
        <v>28</v>
      </c>
      <c r="B41" s="552"/>
      <c r="C41" s="361" t="s">
        <v>235</v>
      </c>
      <c r="D41" s="150" t="s">
        <v>329</v>
      </c>
      <c r="E41" s="145"/>
      <c r="F41" s="146"/>
      <c r="G41" s="146"/>
      <c r="H41" s="146"/>
      <c r="I41" s="123"/>
      <c r="J41" s="29">
        <f>ROUNDDOWN('Saisie-chiffres'!F62,0)</f>
        <v>0</v>
      </c>
      <c r="K41" s="140">
        <f>'Saisie-chiffres'!E62</f>
        <v>0.24</v>
      </c>
      <c r="L41" s="106">
        <f t="shared" si="0"/>
        <v>0</v>
      </c>
      <c r="M41" s="103"/>
    </row>
    <row r="42" spans="1:13" ht="13.5" customHeight="1">
      <c r="A42" s="551" t="s">
        <v>29</v>
      </c>
      <c r="B42" s="552"/>
      <c r="C42" s="361" t="s">
        <v>236</v>
      </c>
      <c r="D42" s="150" t="s">
        <v>119</v>
      </c>
      <c r="E42" s="122"/>
      <c r="F42" s="123"/>
      <c r="G42" s="123"/>
      <c r="H42" s="123"/>
      <c r="I42" s="123"/>
      <c r="J42" s="29">
        <f>ROUNDDOWN('Saisie-chiffres'!F62,0)</f>
        <v>0</v>
      </c>
      <c r="K42" s="140"/>
      <c r="L42" s="106">
        <f t="shared" si="0"/>
        <v>0</v>
      </c>
      <c r="M42" s="103"/>
    </row>
    <row r="43" spans="1:13" ht="14.25" customHeight="1" thickBot="1">
      <c r="A43" s="108">
        <v>4</v>
      </c>
      <c r="B43" s="125"/>
      <c r="C43" s="109"/>
      <c r="D43" s="465" t="s">
        <v>120</v>
      </c>
      <c r="E43" s="151"/>
      <c r="F43" s="151"/>
      <c r="G43" s="125"/>
      <c r="H43" s="125"/>
      <c r="I43" s="464" t="s">
        <v>328</v>
      </c>
      <c r="J43" s="110">
        <f>SUM(J36:J42)</f>
        <v>0</v>
      </c>
      <c r="K43" s="306"/>
      <c r="L43" s="153">
        <f>SUM(L36:L42)</f>
        <v>0</v>
      </c>
      <c r="M43" s="108">
        <f>A43</f>
        <v>4</v>
      </c>
    </row>
    <row r="44" ht="13.5" customHeight="1"/>
  </sheetData>
  <sheetProtection password="855D" objects="1"/>
  <mergeCells count="13">
    <mergeCell ref="D26:F26"/>
    <mergeCell ref="G26:K26"/>
    <mergeCell ref="D27:F27"/>
    <mergeCell ref="I14:J14"/>
    <mergeCell ref="A26:B26"/>
    <mergeCell ref="A31:B31"/>
    <mergeCell ref="A41:B41"/>
    <mergeCell ref="A42:B42"/>
    <mergeCell ref="A16:B21"/>
    <mergeCell ref="A36:B36"/>
    <mergeCell ref="A37:B37"/>
    <mergeCell ref="A38:B38"/>
    <mergeCell ref="A39:B39"/>
  </mergeCells>
  <printOptions horizontalCentered="1"/>
  <pageMargins left="0.3937007874015748" right="0.3937007874015748" top="0.1968503937007874" bottom="0.1968503937007874" header="0.1968503937007874" footer="0.23"/>
  <pageSetup horizontalDpi="300" verticalDpi="3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131"/>
  <dimension ref="A3:M31"/>
  <sheetViews>
    <sheetView showGridLines="0" zoomScale="124" zoomScaleNormal="124" zoomScalePageLayoutView="0" workbookViewId="0" topLeftCell="A1">
      <pane ySplit="2" topLeftCell="A3" activePane="bottomLeft" state="frozen"/>
      <selection pane="topLeft" activeCell="C9" sqref="C9"/>
      <selection pane="bottomLeft" activeCell="G29" sqref="G29"/>
    </sheetView>
  </sheetViews>
  <sheetFormatPr defaultColWidth="11.00390625" defaultRowHeight="12.75"/>
  <cols>
    <col min="1" max="1" width="2.75390625" style="3" customWidth="1"/>
    <col min="2" max="2" width="9.25390625" style="3" customWidth="1"/>
    <col min="3" max="3" width="8.00390625" style="3" customWidth="1"/>
    <col min="4" max="4" width="15.875" style="3" customWidth="1"/>
    <col min="5" max="5" width="13.125" style="3" bestFit="1" customWidth="1"/>
    <col min="6" max="6" width="7.375" style="3" customWidth="1"/>
    <col min="7" max="7" width="18.75390625" style="3" customWidth="1"/>
    <col min="8" max="8" width="17.375" style="3" customWidth="1"/>
    <col min="9" max="9" width="6.75390625" style="3" customWidth="1"/>
    <col min="10" max="10" width="15.75390625" style="3" customWidth="1"/>
    <col min="11" max="11" width="4.25390625" style="3" customWidth="1"/>
    <col min="12" max="12" width="5.875" style="3" customWidth="1"/>
    <col min="13" max="16384" width="11.375" style="3" customWidth="1"/>
  </cols>
  <sheetData>
    <row r="1" ht="14.25" customHeight="1"/>
    <row r="2" ht="16.5" customHeight="1" hidden="1" thickBot="1"/>
    <row r="3" spans="1:12" ht="12.75" customHeight="1" thickBot="1">
      <c r="A3" s="179"/>
      <c r="B3" s="179"/>
      <c r="C3" s="180"/>
      <c r="D3" s="179"/>
      <c r="E3" s="179"/>
      <c r="F3" s="179"/>
      <c r="G3" s="179"/>
      <c r="H3" s="179"/>
      <c r="I3" s="179"/>
      <c r="J3" s="179"/>
      <c r="K3" s="179"/>
      <c r="L3" s="81"/>
    </row>
    <row r="4" spans="1:12" ht="12.75" customHeight="1">
      <c r="A4" s="154"/>
      <c r="B4" s="155"/>
      <c r="C4" s="156"/>
      <c r="D4" s="157" t="s">
        <v>109</v>
      </c>
      <c r="E4" s="181"/>
      <c r="F4" s="181"/>
      <c r="G4" s="182"/>
      <c r="H4" s="160" t="s">
        <v>57</v>
      </c>
      <c r="I4" s="160" t="s">
        <v>22</v>
      </c>
      <c r="J4" s="183" t="s">
        <v>282</v>
      </c>
      <c r="K4" s="162"/>
      <c r="L4" s="81"/>
    </row>
    <row r="5" spans="1:12" ht="12.75" customHeight="1">
      <c r="A5" s="577" t="s">
        <v>30</v>
      </c>
      <c r="B5" s="578"/>
      <c r="C5" s="163" t="s">
        <v>247</v>
      </c>
      <c r="D5" s="184" t="str">
        <f>'Saisie-chiffres'!D74</f>
        <v>Timbre de quittances</v>
      </c>
      <c r="E5" s="185"/>
      <c r="F5" s="185"/>
      <c r="G5" s="186"/>
      <c r="H5" s="187">
        <f>ROUNDDOWN('Saisie-chiffres'!F74,0)</f>
        <v>0</v>
      </c>
      <c r="I5" s="165">
        <f>'Saisie-chiffres'!E74</f>
        <v>0</v>
      </c>
      <c r="J5" s="166">
        <f>ROUNDDOWN('Saisie-chiffres'!G74,0)</f>
        <v>0</v>
      </c>
      <c r="K5" s="167"/>
      <c r="L5" s="81"/>
    </row>
    <row r="6" spans="1:12" ht="12.75" customHeight="1">
      <c r="A6" s="577" t="s">
        <v>31</v>
      </c>
      <c r="B6" s="578"/>
      <c r="C6" s="163"/>
      <c r="D6" s="184">
        <f>'Saisie-chiffres'!D75</f>
        <v>0</v>
      </c>
      <c r="E6" s="188"/>
      <c r="F6" s="188"/>
      <c r="G6" s="189"/>
      <c r="H6" s="166">
        <f>ROUNDDOWN('Saisie-chiffres'!F75,0)</f>
        <v>0</v>
      </c>
      <c r="I6" s="165">
        <f>'Saisie-chiffres'!E75</f>
        <v>0</v>
      </c>
      <c r="J6" s="166">
        <f>ROUNDDOWN('Saisie-chiffres'!G75,0)</f>
        <v>0</v>
      </c>
      <c r="K6" s="167"/>
      <c r="L6" s="81"/>
    </row>
    <row r="7" spans="1:12" ht="15.75" customHeight="1">
      <c r="A7" s="371" t="s">
        <v>289</v>
      </c>
      <c r="B7" s="371"/>
      <c r="C7" s="163"/>
      <c r="D7" s="184">
        <f>'Saisie-chiffres'!D76</f>
        <v>0</v>
      </c>
      <c r="E7" s="190"/>
      <c r="F7" s="190"/>
      <c r="G7" s="191"/>
      <c r="H7" s="166">
        <f>ROUNDDOWN('Saisie-chiffres'!F76,0)</f>
        <v>0</v>
      </c>
      <c r="I7" s="338">
        <f>'Saisie-chiffres'!E76</f>
        <v>0</v>
      </c>
      <c r="J7" s="166">
        <f>ROUNDDOWN('Saisie-chiffres'!G76,0)</f>
        <v>0</v>
      </c>
      <c r="K7" s="169"/>
      <c r="L7" s="81"/>
    </row>
    <row r="8" spans="1:12" ht="16.5" customHeight="1" thickBot="1">
      <c r="A8" s="170">
        <v>5</v>
      </c>
      <c r="B8" s="171"/>
      <c r="C8" s="172"/>
      <c r="D8" s="192"/>
      <c r="E8" s="193"/>
      <c r="F8" s="175" t="s">
        <v>5</v>
      </c>
      <c r="G8" s="194"/>
      <c r="H8" s="177">
        <f>SUM(H5:H7)</f>
        <v>0</v>
      </c>
      <c r="I8" s="315"/>
      <c r="J8" s="177">
        <f>SUM(J5:J7)</f>
        <v>0</v>
      </c>
      <c r="K8" s="178">
        <f>A8</f>
        <v>5</v>
      </c>
      <c r="L8" s="81"/>
    </row>
    <row r="9" spans="1:12" ht="12.75" customHeight="1" thickBot="1">
      <c r="A9" s="179"/>
      <c r="B9" s="179"/>
      <c r="C9" s="196"/>
      <c r="D9" s="179"/>
      <c r="E9" s="179"/>
      <c r="F9" s="179"/>
      <c r="G9" s="179"/>
      <c r="H9" s="179"/>
      <c r="I9" s="179"/>
      <c r="J9" s="179"/>
      <c r="K9" s="179"/>
      <c r="L9" s="81"/>
    </row>
    <row r="10" spans="1:12" ht="12.75" customHeight="1">
      <c r="A10" s="154"/>
      <c r="B10" s="197"/>
      <c r="C10" s="155"/>
      <c r="D10" s="157" t="s">
        <v>109</v>
      </c>
      <c r="E10" s="158"/>
      <c r="F10" s="158"/>
      <c r="G10" s="159"/>
      <c r="H10" s="160" t="s">
        <v>57</v>
      </c>
      <c r="I10" s="198" t="s">
        <v>22</v>
      </c>
      <c r="J10" s="161" t="s">
        <v>282</v>
      </c>
      <c r="K10" s="199"/>
      <c r="L10" s="81"/>
    </row>
    <row r="11" spans="1:12" ht="12.75" customHeight="1">
      <c r="A11" s="574" t="s">
        <v>278</v>
      </c>
      <c r="B11" s="575"/>
      <c r="C11" s="576"/>
      <c r="D11" s="184" t="str">
        <f>'Saisie-chiffres'!D78</f>
        <v>TIC</v>
      </c>
      <c r="E11" s="200"/>
      <c r="F11" s="168"/>
      <c r="G11" s="201"/>
      <c r="H11" s="164">
        <f>'Saisie-chiffres'!F78</f>
        <v>0</v>
      </c>
      <c r="I11" s="164">
        <f>'Saisie-chiffres'!E78</f>
        <v>0</v>
      </c>
      <c r="J11" s="202">
        <f>'Saisie-chiffres'!G78</f>
        <v>0</v>
      </c>
      <c r="K11" s="203"/>
      <c r="L11" s="81"/>
    </row>
    <row r="12" spans="1:12" ht="12.75" customHeight="1">
      <c r="A12" s="574" t="s">
        <v>170</v>
      </c>
      <c r="B12" s="575"/>
      <c r="C12" s="576"/>
      <c r="D12" s="184">
        <f>'Saisie-chiffres'!D79</f>
        <v>0</v>
      </c>
      <c r="E12" s="200"/>
      <c r="F12" s="168"/>
      <c r="G12" s="201"/>
      <c r="H12" s="164">
        <f>'Saisie-chiffres'!F79</f>
        <v>0</v>
      </c>
      <c r="I12" s="164">
        <f>'Saisie-chiffres'!E79</f>
        <v>0</v>
      </c>
      <c r="J12" s="202">
        <f>'Saisie-chiffres'!G79</f>
        <v>0</v>
      </c>
      <c r="K12" s="203"/>
      <c r="L12" s="81"/>
    </row>
    <row r="13" spans="1:12" ht="12.75" customHeight="1">
      <c r="A13" s="574" t="s">
        <v>171</v>
      </c>
      <c r="B13" s="575"/>
      <c r="C13" s="576"/>
      <c r="D13" s="184">
        <f>'Saisie-chiffres'!D80</f>
        <v>0</v>
      </c>
      <c r="E13" s="200"/>
      <c r="F13" s="168"/>
      <c r="G13" s="201"/>
      <c r="H13" s="164">
        <f>'Saisie-chiffres'!F80</f>
        <v>0</v>
      </c>
      <c r="I13" s="338">
        <f>'Saisie-chiffres'!E80</f>
        <v>0</v>
      </c>
      <c r="J13" s="202">
        <f>'Saisie-chiffres'!G80</f>
        <v>0</v>
      </c>
      <c r="K13" s="204"/>
      <c r="L13" s="81"/>
    </row>
    <row r="14" spans="1:11" ht="15.75" customHeight="1" thickBot="1">
      <c r="A14" s="170">
        <v>6</v>
      </c>
      <c r="B14" s="195"/>
      <c r="C14" s="171"/>
      <c r="D14" s="173"/>
      <c r="E14" s="174"/>
      <c r="F14" s="175" t="s">
        <v>5</v>
      </c>
      <c r="G14" s="205"/>
      <c r="H14" s="176">
        <f>SUM(H11:H13)</f>
        <v>0</v>
      </c>
      <c r="I14" s="315"/>
      <c r="J14" s="206">
        <f>SUM(J11:J13)</f>
        <v>0</v>
      </c>
      <c r="K14" s="207">
        <f>A14</f>
        <v>6</v>
      </c>
    </row>
    <row r="15" spans="1:11" ht="12.75" customHeight="1" thickBot="1">
      <c r="A15" s="179"/>
      <c r="B15" s="179"/>
      <c r="C15" s="179"/>
      <c r="D15" s="179"/>
      <c r="E15" s="179"/>
      <c r="F15" s="179"/>
      <c r="G15" s="179"/>
      <c r="H15" s="179"/>
      <c r="I15" s="179"/>
      <c r="J15" s="179"/>
      <c r="K15" s="179"/>
    </row>
    <row r="16" spans="1:11" ht="12.75" customHeight="1" thickBot="1">
      <c r="A16" s="373"/>
      <c r="B16" s="374"/>
      <c r="C16" s="374" t="s">
        <v>292</v>
      </c>
      <c r="D16" s="374"/>
      <c r="E16" s="375"/>
      <c r="F16" s="400" t="s">
        <v>333</v>
      </c>
      <c r="G16" s="375"/>
      <c r="H16" s="400" t="s">
        <v>332</v>
      </c>
      <c r="I16" s="375"/>
      <c r="J16" s="400" t="s">
        <v>331</v>
      </c>
      <c r="K16" s="375"/>
    </row>
    <row r="17" spans="1:11" ht="12.75" customHeight="1">
      <c r="A17" s="208"/>
      <c r="B17" s="209"/>
      <c r="C17" s="209"/>
      <c r="D17" s="376"/>
      <c r="E17" s="393"/>
      <c r="F17" s="208"/>
      <c r="G17" s="376"/>
      <c r="H17" s="384" t="s">
        <v>177</v>
      </c>
      <c r="I17" s="385"/>
      <c r="J17" s="572" t="s">
        <v>56</v>
      </c>
      <c r="K17" s="573"/>
    </row>
    <row r="18" spans="1:11" ht="12.75" customHeight="1">
      <c r="A18" s="210" t="s">
        <v>121</v>
      </c>
      <c r="B18" s="211"/>
      <c r="C18" s="211"/>
      <c r="D18" s="396" t="s">
        <v>51</v>
      </c>
      <c r="E18" s="514">
        <f>'G.50-1'!L23</f>
        <v>0</v>
      </c>
      <c r="F18" s="377" t="s">
        <v>172</v>
      </c>
      <c r="G18" s="378"/>
      <c r="H18" s="386" t="s">
        <v>175</v>
      </c>
      <c r="I18" s="387"/>
      <c r="J18" s="572" t="s">
        <v>179</v>
      </c>
      <c r="K18" s="573"/>
    </row>
    <row r="19" spans="1:11" ht="12.75" customHeight="1">
      <c r="A19" s="210" t="s">
        <v>122</v>
      </c>
      <c r="B19" s="211"/>
      <c r="C19" s="211"/>
      <c r="D19" s="397" t="s">
        <v>52</v>
      </c>
      <c r="E19" s="515">
        <f>'G.50-1'!L28</f>
        <v>0</v>
      </c>
      <c r="F19" s="377" t="s">
        <v>174</v>
      </c>
      <c r="G19" s="378"/>
      <c r="H19" s="386" t="s">
        <v>180</v>
      </c>
      <c r="I19" s="387"/>
      <c r="J19" s="579" t="s">
        <v>186</v>
      </c>
      <c r="K19" s="580"/>
    </row>
    <row r="20" spans="1:11" ht="12.75" customHeight="1">
      <c r="A20" s="210" t="s">
        <v>123</v>
      </c>
      <c r="B20" s="211"/>
      <c r="C20" s="211"/>
      <c r="D20" s="397" t="s">
        <v>53</v>
      </c>
      <c r="E20" s="515">
        <f>'G.50-1'!L33</f>
        <v>0</v>
      </c>
      <c r="F20" s="377" t="s">
        <v>127</v>
      </c>
      <c r="G20" s="378"/>
      <c r="H20" s="388" t="s">
        <v>176</v>
      </c>
      <c r="I20" s="389"/>
      <c r="J20" s="572" t="s">
        <v>179</v>
      </c>
      <c r="K20" s="573"/>
    </row>
    <row r="21" spans="1:11" ht="16.5" customHeight="1">
      <c r="A21" s="210" t="s">
        <v>124</v>
      </c>
      <c r="B21" s="211"/>
      <c r="C21" s="211"/>
      <c r="D21" s="396" t="s">
        <v>192</v>
      </c>
      <c r="E21" s="514"/>
      <c r="F21" s="377" t="s">
        <v>173</v>
      </c>
      <c r="G21" s="378"/>
      <c r="H21" s="386" t="s">
        <v>339</v>
      </c>
      <c r="I21" s="387"/>
      <c r="J21" s="572" t="s">
        <v>179</v>
      </c>
      <c r="K21" s="573"/>
    </row>
    <row r="22" spans="1:11" ht="12.75" customHeight="1">
      <c r="A22" s="210" t="s">
        <v>125</v>
      </c>
      <c r="B22" s="211"/>
      <c r="C22" s="211"/>
      <c r="D22" s="397" t="s">
        <v>193</v>
      </c>
      <c r="E22" s="515">
        <f>SUM('G.50-1'!L37:L40)</f>
        <v>0</v>
      </c>
      <c r="F22" s="377" t="s">
        <v>334</v>
      </c>
      <c r="G22" s="536">
        <f>'Saisie-client'!C7</f>
        <v>0</v>
      </c>
      <c r="H22" s="386" t="s">
        <v>291</v>
      </c>
      <c r="I22" s="387"/>
      <c r="J22" s="572" t="s">
        <v>179</v>
      </c>
      <c r="K22" s="573"/>
    </row>
    <row r="23" spans="1:11" ht="12.75" customHeight="1">
      <c r="A23" s="210" t="s">
        <v>126</v>
      </c>
      <c r="B23" s="211"/>
      <c r="C23" s="211"/>
      <c r="D23" s="397" t="s">
        <v>54</v>
      </c>
      <c r="E23" s="515">
        <f>SUM('G.50-1'!L41:L42)</f>
        <v>0</v>
      </c>
      <c r="F23" s="377" t="s">
        <v>335</v>
      </c>
      <c r="G23" s="379">
        <v>43100</v>
      </c>
      <c r="H23" s="386" t="s">
        <v>338</v>
      </c>
      <c r="I23" s="387"/>
      <c r="J23" s="572" t="s">
        <v>179</v>
      </c>
      <c r="K23" s="573"/>
    </row>
    <row r="24" spans="1:11" ht="12.75" customHeight="1">
      <c r="A24" s="210" t="str">
        <f>"    - "&amp;D11</f>
        <v>    - TIC</v>
      </c>
      <c r="B24" s="211"/>
      <c r="C24" s="211"/>
      <c r="D24" s="397" t="s">
        <v>194</v>
      </c>
      <c r="E24" s="515">
        <f>J11</f>
        <v>0</v>
      </c>
      <c r="F24" s="377"/>
      <c r="G24" s="378"/>
      <c r="H24" s="386" t="s">
        <v>182</v>
      </c>
      <c r="I24" s="387"/>
      <c r="J24" s="572" t="s">
        <v>179</v>
      </c>
      <c r="K24" s="573"/>
    </row>
    <row r="25" spans="1:13" ht="12.75" customHeight="1">
      <c r="A25" s="210"/>
      <c r="B25" s="211"/>
      <c r="C25" s="211"/>
      <c r="D25" s="397"/>
      <c r="E25" s="515"/>
      <c r="F25" s="377" t="s">
        <v>336</v>
      </c>
      <c r="G25" s="378"/>
      <c r="H25" s="388" t="s">
        <v>178</v>
      </c>
      <c r="I25" s="387"/>
      <c r="J25" s="572" t="s">
        <v>179</v>
      </c>
      <c r="K25" s="573"/>
      <c r="M25" s="350"/>
    </row>
    <row r="26" spans="1:11" ht="12.75" customHeight="1">
      <c r="A26" s="210" t="s">
        <v>287</v>
      </c>
      <c r="B26" s="211"/>
      <c r="C26" s="211"/>
      <c r="D26" s="397" t="s">
        <v>195</v>
      </c>
      <c r="E26" s="515">
        <f>SUM(J8)</f>
        <v>0</v>
      </c>
      <c r="F26" s="104"/>
      <c r="G26" s="380"/>
      <c r="H26" s="386" t="s">
        <v>183</v>
      </c>
      <c r="I26" s="387"/>
      <c r="J26" s="572" t="s">
        <v>179</v>
      </c>
      <c r="K26" s="573"/>
    </row>
    <row r="27" spans="1:11" ht="12.75" customHeight="1">
      <c r="A27" s="210" t="str">
        <f>" 6  - "&amp;D166</f>
        <v> 6  - </v>
      </c>
      <c r="B27" s="211"/>
      <c r="C27" s="211"/>
      <c r="D27" s="397" t="s">
        <v>55</v>
      </c>
      <c r="E27" s="515">
        <f>J12</f>
        <v>0</v>
      </c>
      <c r="F27" s="381"/>
      <c r="G27" s="380"/>
      <c r="H27" s="386" t="s">
        <v>181</v>
      </c>
      <c r="I27" s="387"/>
      <c r="J27" s="572" t="s">
        <v>179</v>
      </c>
      <c r="K27" s="573"/>
    </row>
    <row r="28" spans="1:11" ht="12.75" customHeight="1">
      <c r="A28" s="210" t="s">
        <v>288</v>
      </c>
      <c r="B28" s="211"/>
      <c r="C28" s="211"/>
      <c r="D28" s="398" t="s">
        <v>196</v>
      </c>
      <c r="E28" s="515">
        <f>SUM('G.50-3'!L38)</f>
        <v>0</v>
      </c>
      <c r="F28" s="381"/>
      <c r="G28" s="380"/>
      <c r="H28" s="386" t="s">
        <v>128</v>
      </c>
      <c r="I28" s="390"/>
      <c r="J28" s="572" t="s">
        <v>179</v>
      </c>
      <c r="K28" s="573"/>
    </row>
    <row r="29" spans="1:11" ht="21" customHeight="1" thickBot="1">
      <c r="A29" s="210"/>
      <c r="B29" s="211"/>
      <c r="C29" s="211"/>
      <c r="D29" s="399"/>
      <c r="E29" s="394"/>
      <c r="F29" s="381"/>
      <c r="G29" s="380"/>
      <c r="H29" s="386" t="s">
        <v>337</v>
      </c>
      <c r="I29" s="390"/>
      <c r="J29" s="572" t="s">
        <v>179</v>
      </c>
      <c r="K29" s="573"/>
    </row>
    <row r="30" spans="1:11" ht="15.75" customHeight="1">
      <c r="A30" s="212"/>
      <c r="B30" s="372" t="s">
        <v>290</v>
      </c>
      <c r="C30" s="43"/>
      <c r="D30" s="380"/>
      <c r="E30" s="395">
        <f>SUM(E18:E29)</f>
        <v>0</v>
      </c>
      <c r="F30" s="381"/>
      <c r="G30" s="380"/>
      <c r="H30" s="386"/>
      <c r="I30" s="390"/>
      <c r="J30" s="383"/>
      <c r="K30" s="347"/>
    </row>
    <row r="31" spans="1:11" ht="30" customHeight="1" thickBot="1">
      <c r="A31" s="213"/>
      <c r="B31" s="128"/>
      <c r="C31" s="128"/>
      <c r="D31" s="382"/>
      <c r="E31" s="214"/>
      <c r="F31" s="213"/>
      <c r="G31" s="382"/>
      <c r="H31" s="391"/>
      <c r="I31" s="392"/>
      <c r="J31" s="152"/>
      <c r="K31" s="215"/>
    </row>
    <row r="32" ht="12.75" customHeight="1"/>
    <row r="33" ht="15" customHeight="1"/>
    <row r="34" ht="1.5" customHeight="1"/>
    <row r="35" ht="18" customHeight="1"/>
    <row r="36" ht="20.25" customHeight="1"/>
  </sheetData>
  <sheetProtection password="855D" objects="1"/>
  <mergeCells count="18">
    <mergeCell ref="J29:K29"/>
    <mergeCell ref="J18:K18"/>
    <mergeCell ref="J25:K25"/>
    <mergeCell ref="J28:K28"/>
    <mergeCell ref="J27:K27"/>
    <mergeCell ref="J26:K26"/>
    <mergeCell ref="J19:K19"/>
    <mergeCell ref="J20:K20"/>
    <mergeCell ref="J24:K24"/>
    <mergeCell ref="J23:K23"/>
    <mergeCell ref="J22:K22"/>
    <mergeCell ref="J21:K21"/>
    <mergeCell ref="A12:C12"/>
    <mergeCell ref="A13:C13"/>
    <mergeCell ref="A5:B5"/>
    <mergeCell ref="A6:B6"/>
    <mergeCell ref="A11:C11"/>
    <mergeCell ref="J17:K17"/>
  </mergeCells>
  <printOptions horizontalCentered="1"/>
  <pageMargins left="0.3937007874015748" right="0.3937007874015748" top="0.46" bottom="0.3937007874015748" header="0.2" footer="0.3937007874015748"/>
  <pageSetup horizontalDpi="300" verticalDpi="300" orientation="landscape" paperSize="9" scale="115" r:id="rId3"/>
  <drawing r:id="rId2"/>
  <legacyDrawing r:id="rId1"/>
</worksheet>
</file>

<file path=xl/worksheets/sheet6.xml><?xml version="1.0" encoding="utf-8"?>
<worksheet xmlns="http://schemas.openxmlformats.org/spreadsheetml/2006/main" xmlns:r="http://schemas.openxmlformats.org/officeDocument/2006/relationships">
  <sheetPr codeName="Feuil14"/>
  <dimension ref="B2:L43"/>
  <sheetViews>
    <sheetView showGridLines="0" zoomScale="142" zoomScaleNormal="142" zoomScalePageLayoutView="0" workbookViewId="0" topLeftCell="A1">
      <selection activeCell="I14" sqref="I14"/>
    </sheetView>
  </sheetViews>
  <sheetFormatPr defaultColWidth="11.00390625" defaultRowHeight="12.75"/>
  <cols>
    <col min="1" max="1" width="2.25390625" style="0" customWidth="1"/>
    <col min="2" max="2" width="10.125" style="0" customWidth="1"/>
    <col min="3" max="3" width="35.375" style="0" customWidth="1"/>
    <col min="4" max="4" width="3.75390625" style="0" customWidth="1"/>
    <col min="5" max="5" width="12.75390625" style="0" customWidth="1"/>
    <col min="6" max="6" width="4.75390625" style="0" customWidth="1"/>
    <col min="7" max="7" width="9.00390625" style="0" customWidth="1"/>
    <col min="8" max="8" width="3.00390625" style="0" customWidth="1"/>
    <col min="9" max="9" width="15.625" style="0" customWidth="1"/>
    <col min="10" max="10" width="6.125" style="0" customWidth="1"/>
    <col min="11" max="11" width="3.25390625" style="0" customWidth="1"/>
    <col min="12" max="12" width="14.00390625" style="0" customWidth="1"/>
    <col min="13" max="13" width="3.125" style="0" customWidth="1"/>
  </cols>
  <sheetData>
    <row r="1" ht="5.25" customHeight="1" thickBot="1"/>
    <row r="2" spans="2:12" ht="18.75" thickBot="1">
      <c r="B2" s="20" t="s">
        <v>40</v>
      </c>
      <c r="C2" s="20"/>
      <c r="D2" s="633" t="s">
        <v>42</v>
      </c>
      <c r="E2" s="634"/>
      <c r="F2" s="634"/>
      <c r="G2" s="634"/>
      <c r="H2" s="634"/>
      <c r="I2" s="634"/>
      <c r="J2" s="635"/>
      <c r="L2" s="474">
        <f>'G.50-1'!A12</f>
        <v>0</v>
      </c>
    </row>
    <row r="3" spans="2:12" ht="11.25" customHeight="1">
      <c r="B3" s="20" t="s">
        <v>68</v>
      </c>
      <c r="C3" s="20"/>
      <c r="L3" s="40">
        <f>'G.50-1'!E5</f>
        <v>0</v>
      </c>
    </row>
    <row r="4" spans="2:12" ht="16.5" customHeight="1">
      <c r="B4" s="20" t="s">
        <v>41</v>
      </c>
      <c r="C4" s="20"/>
      <c r="D4" s="636" t="s">
        <v>43</v>
      </c>
      <c r="E4" s="636"/>
      <c r="F4" s="636"/>
      <c r="G4" s="636"/>
      <c r="H4" s="636"/>
      <c r="I4" s="636"/>
      <c r="J4" s="636"/>
      <c r="L4" s="41">
        <f>'G.50-1'!E3</f>
        <v>2022</v>
      </c>
    </row>
    <row r="5" spans="2:3" ht="6" customHeight="1" thickBot="1">
      <c r="B5" s="20"/>
      <c r="C5" s="20"/>
    </row>
    <row r="6" spans="2:12" ht="13.5" customHeight="1">
      <c r="B6" s="415" t="s">
        <v>19</v>
      </c>
      <c r="C6" s="446"/>
      <c r="D6" s="621" t="s">
        <v>20</v>
      </c>
      <c r="E6" s="622"/>
      <c r="F6" s="621" t="s">
        <v>20</v>
      </c>
      <c r="G6" s="623"/>
      <c r="H6" s="622"/>
      <c r="I6" s="454" t="s">
        <v>20</v>
      </c>
      <c r="J6" s="447" t="s">
        <v>22</v>
      </c>
      <c r="K6" s="624" t="s">
        <v>33</v>
      </c>
      <c r="L6" s="625"/>
    </row>
    <row r="7" spans="2:12" ht="14.25" customHeight="1">
      <c r="B7" s="448"/>
      <c r="C7" s="359" t="s">
        <v>314</v>
      </c>
      <c r="D7" s="626" t="s">
        <v>0</v>
      </c>
      <c r="E7" s="628"/>
      <c r="F7" s="626" t="s">
        <v>10</v>
      </c>
      <c r="G7" s="627"/>
      <c r="H7" s="628"/>
      <c r="I7" s="359" t="s">
        <v>21</v>
      </c>
      <c r="J7" s="27"/>
      <c r="K7" s="626" t="s">
        <v>34</v>
      </c>
      <c r="L7" s="629"/>
    </row>
    <row r="8" spans="2:12" ht="14.25" customHeight="1">
      <c r="B8" s="449" t="s">
        <v>221</v>
      </c>
      <c r="C8" s="5" t="s">
        <v>294</v>
      </c>
      <c r="D8" s="590">
        <f aca="true" t="shared" si="0" ref="D8:D13">SUM(F8+I8)</f>
        <v>0</v>
      </c>
      <c r="E8" s="591"/>
      <c r="F8" s="590">
        <f>'Saisie-chiffres'!F15</f>
        <v>0</v>
      </c>
      <c r="G8" s="591"/>
      <c r="H8" s="592"/>
      <c r="I8" s="28">
        <f>'Saisie-chiffres'!G15</f>
        <v>0</v>
      </c>
      <c r="J8" s="15">
        <v>0.09</v>
      </c>
      <c r="K8" s="587">
        <f aca="true" t="shared" si="1" ref="K8:K13">SUM(I8*7/100)</f>
        <v>0</v>
      </c>
      <c r="L8" s="588"/>
    </row>
    <row r="9" spans="2:12" ht="14.25" customHeight="1">
      <c r="B9" s="449" t="s">
        <v>199</v>
      </c>
      <c r="C9" s="5" t="s">
        <v>295</v>
      </c>
      <c r="D9" s="590">
        <f t="shared" si="0"/>
        <v>0</v>
      </c>
      <c r="E9" s="591"/>
      <c r="F9" s="590">
        <f>'Saisie-chiffres'!F16</f>
        <v>0</v>
      </c>
      <c r="G9" s="591"/>
      <c r="H9" s="592"/>
      <c r="I9" s="28">
        <f>'Saisie-chiffres'!G16</f>
        <v>0</v>
      </c>
      <c r="J9" s="401" t="s">
        <v>293</v>
      </c>
      <c r="K9" s="581">
        <f t="shared" si="1"/>
        <v>0</v>
      </c>
      <c r="L9" s="582"/>
    </row>
    <row r="10" spans="2:12" ht="15.75">
      <c r="B10" s="449" t="s">
        <v>200</v>
      </c>
      <c r="C10" s="5" t="s">
        <v>296</v>
      </c>
      <c r="D10" s="590">
        <f t="shared" si="0"/>
        <v>0</v>
      </c>
      <c r="E10" s="591"/>
      <c r="F10" s="590">
        <f>'Saisie-chiffres'!F17</f>
        <v>0</v>
      </c>
      <c r="G10" s="591"/>
      <c r="H10" s="592"/>
      <c r="I10" s="28">
        <f>'Saisie-chiffres'!G17</f>
        <v>0</v>
      </c>
      <c r="J10" s="402" t="s">
        <v>293</v>
      </c>
      <c r="K10" s="581">
        <f t="shared" si="1"/>
        <v>0</v>
      </c>
      <c r="L10" s="582"/>
    </row>
    <row r="11" spans="2:12" ht="15.75">
      <c r="B11" s="449" t="s">
        <v>304</v>
      </c>
      <c r="C11" s="5" t="s">
        <v>298</v>
      </c>
      <c r="D11" s="590">
        <f t="shared" si="0"/>
        <v>0</v>
      </c>
      <c r="E11" s="591"/>
      <c r="F11" s="590">
        <f>'Saisie-chiffres'!F18</f>
        <v>0</v>
      </c>
      <c r="G11" s="591"/>
      <c r="H11" s="592"/>
      <c r="I11" s="28">
        <f>'Saisie-chiffres'!G18</f>
        <v>0</v>
      </c>
      <c r="J11" s="402" t="s">
        <v>293</v>
      </c>
      <c r="K11" s="581">
        <f t="shared" si="1"/>
        <v>0</v>
      </c>
      <c r="L11" s="582"/>
    </row>
    <row r="12" spans="2:12" ht="14.25" customHeight="1">
      <c r="B12" s="449" t="s">
        <v>305</v>
      </c>
      <c r="C12" s="5" t="s">
        <v>340</v>
      </c>
      <c r="D12" s="590">
        <f t="shared" si="0"/>
        <v>0</v>
      </c>
      <c r="E12" s="591"/>
      <c r="F12" s="590">
        <f>'Saisie-chiffres'!F19</f>
        <v>0</v>
      </c>
      <c r="G12" s="591"/>
      <c r="H12" s="592"/>
      <c r="I12" s="28">
        <f>'Saisie-chiffres'!G19</f>
        <v>0</v>
      </c>
      <c r="J12" s="402" t="s">
        <v>293</v>
      </c>
      <c r="K12" s="581">
        <f t="shared" si="1"/>
        <v>0</v>
      </c>
      <c r="L12" s="582"/>
    </row>
    <row r="13" spans="2:12" ht="14.25" customHeight="1">
      <c r="B13" s="449" t="s">
        <v>306</v>
      </c>
      <c r="C13" s="5" t="s">
        <v>341</v>
      </c>
      <c r="D13" s="590">
        <f t="shared" si="0"/>
        <v>0</v>
      </c>
      <c r="E13" s="591"/>
      <c r="F13" s="590">
        <f>'Saisie-chiffres'!F20</f>
        <v>0</v>
      </c>
      <c r="G13" s="591"/>
      <c r="H13" s="592"/>
      <c r="I13" s="28">
        <f>'Saisie-chiffres'!G20</f>
        <v>0</v>
      </c>
      <c r="J13" s="402" t="s">
        <v>293</v>
      </c>
      <c r="K13" s="581">
        <f t="shared" si="1"/>
        <v>0</v>
      </c>
      <c r="L13" s="582"/>
    </row>
    <row r="14" spans="2:12" ht="3" customHeight="1" thickBot="1">
      <c r="B14" s="450"/>
      <c r="C14" s="403"/>
      <c r="D14" s="404"/>
      <c r="E14" s="405"/>
      <c r="F14" s="406"/>
      <c r="G14" s="407"/>
      <c r="H14" s="408"/>
      <c r="I14" s="409"/>
      <c r="J14" s="410"/>
      <c r="K14" s="411"/>
      <c r="L14" s="451"/>
    </row>
    <row r="15" spans="2:12" ht="3" customHeight="1">
      <c r="B15" s="449"/>
      <c r="C15" s="5"/>
      <c r="D15" s="243"/>
      <c r="E15" s="244"/>
      <c r="F15" s="243"/>
      <c r="G15" s="244"/>
      <c r="H15" s="245"/>
      <c r="I15" s="246"/>
      <c r="J15" s="413"/>
      <c r="K15" s="304"/>
      <c r="L15" s="452"/>
    </row>
    <row r="16" spans="2:12" ht="14.25" customHeight="1">
      <c r="B16" s="449" t="s">
        <v>201</v>
      </c>
      <c r="C16" s="5" t="s">
        <v>301</v>
      </c>
      <c r="D16" s="583">
        <f>SUM(F16+I16)</f>
        <v>0</v>
      </c>
      <c r="E16" s="584"/>
      <c r="F16" s="583">
        <f>'Saisie-chiffres'!F24</f>
        <v>0</v>
      </c>
      <c r="G16" s="584"/>
      <c r="H16" s="589"/>
      <c r="I16" s="516">
        <f>'Saisie-chiffres'!G24</f>
        <v>0</v>
      </c>
      <c r="J16" s="401">
        <v>0.19</v>
      </c>
      <c r="K16" s="637">
        <f>SUM(I16*17/100)</f>
        <v>0</v>
      </c>
      <c r="L16" s="638"/>
    </row>
    <row r="17" spans="2:12" ht="14.25" customHeight="1">
      <c r="B17" s="449" t="s">
        <v>202</v>
      </c>
      <c r="C17" s="5" t="s">
        <v>307</v>
      </c>
      <c r="D17" s="583">
        <f>SUM(F17+I17)</f>
        <v>0</v>
      </c>
      <c r="E17" s="584"/>
      <c r="F17" s="583">
        <f>'Saisie-chiffres'!F25</f>
        <v>0</v>
      </c>
      <c r="G17" s="584"/>
      <c r="H17" s="589"/>
      <c r="I17" s="516">
        <f>'Saisie-chiffres'!G25</f>
        <v>0</v>
      </c>
      <c r="J17" s="402" t="s">
        <v>293</v>
      </c>
      <c r="K17" s="585">
        <f aca="true" t="shared" si="2" ref="K17:K29">SUM(I17*17/100)</f>
        <v>0</v>
      </c>
      <c r="L17" s="586"/>
    </row>
    <row r="18" spans="2:12" ht="14.25" customHeight="1">
      <c r="B18" s="449" t="s">
        <v>203</v>
      </c>
      <c r="C18" s="5" t="s">
        <v>308</v>
      </c>
      <c r="D18" s="583">
        <f aca="true" t="shared" si="3" ref="D18:D29">SUM(F18+I18)</f>
        <v>0</v>
      </c>
      <c r="E18" s="584"/>
      <c r="F18" s="583">
        <f>'Saisie-chiffres'!F26</f>
        <v>0</v>
      </c>
      <c r="G18" s="584"/>
      <c r="H18" s="589"/>
      <c r="I18" s="516">
        <f>'Saisie-chiffres'!G26</f>
        <v>0</v>
      </c>
      <c r="J18" s="402" t="s">
        <v>293</v>
      </c>
      <c r="K18" s="585">
        <f t="shared" si="2"/>
        <v>0</v>
      </c>
      <c r="L18" s="586"/>
    </row>
    <row r="19" spans="2:12" ht="14.25" customHeight="1">
      <c r="B19" s="449" t="s">
        <v>204</v>
      </c>
      <c r="C19" s="5" t="s">
        <v>309</v>
      </c>
      <c r="D19" s="583">
        <f t="shared" si="3"/>
        <v>0</v>
      </c>
      <c r="E19" s="584"/>
      <c r="F19" s="583">
        <f>'Saisie-chiffres'!F27</f>
        <v>0</v>
      </c>
      <c r="G19" s="584"/>
      <c r="H19" s="589"/>
      <c r="I19" s="516">
        <f>'Saisie-chiffres'!G27</f>
        <v>0</v>
      </c>
      <c r="J19" s="412" t="s">
        <v>293</v>
      </c>
      <c r="K19" s="585">
        <f t="shared" si="2"/>
        <v>0</v>
      </c>
      <c r="L19" s="586"/>
    </row>
    <row r="20" spans="2:12" ht="15.75">
      <c r="B20" s="449" t="s">
        <v>205</v>
      </c>
      <c r="C20" s="5" t="s">
        <v>44</v>
      </c>
      <c r="D20" s="583">
        <f t="shared" si="3"/>
        <v>0</v>
      </c>
      <c r="E20" s="584"/>
      <c r="F20" s="583">
        <f>'Saisie-chiffres'!F28</f>
        <v>0</v>
      </c>
      <c r="G20" s="584"/>
      <c r="H20" s="589"/>
      <c r="I20" s="516">
        <f>'Saisie-chiffres'!G28</f>
        <v>0</v>
      </c>
      <c r="J20" s="412" t="s">
        <v>293</v>
      </c>
      <c r="K20" s="585">
        <f t="shared" si="2"/>
        <v>0</v>
      </c>
      <c r="L20" s="586"/>
    </row>
    <row r="21" spans="2:12" ht="15.75">
      <c r="B21" s="449" t="s">
        <v>206</v>
      </c>
      <c r="C21" s="5" t="s">
        <v>67</v>
      </c>
      <c r="D21" s="583">
        <f t="shared" si="3"/>
        <v>0</v>
      </c>
      <c r="E21" s="584"/>
      <c r="F21" s="583">
        <f>'Saisie-chiffres'!F29</f>
        <v>0</v>
      </c>
      <c r="G21" s="584"/>
      <c r="H21" s="589"/>
      <c r="I21" s="516">
        <f>'Saisie-chiffres'!G29</f>
        <v>0</v>
      </c>
      <c r="J21" s="402" t="s">
        <v>293</v>
      </c>
      <c r="K21" s="585">
        <f t="shared" si="2"/>
        <v>0</v>
      </c>
      <c r="L21" s="586"/>
    </row>
    <row r="22" spans="2:12" ht="14.25" customHeight="1">
      <c r="B22" s="449" t="s">
        <v>207</v>
      </c>
      <c r="C22" s="5" t="s">
        <v>66</v>
      </c>
      <c r="D22" s="583">
        <f t="shared" si="3"/>
        <v>0</v>
      </c>
      <c r="E22" s="584"/>
      <c r="F22" s="583">
        <f>'Saisie-chiffres'!F30</f>
        <v>0</v>
      </c>
      <c r="G22" s="584"/>
      <c r="H22" s="589"/>
      <c r="I22" s="516">
        <f>'Saisie-chiffres'!G30</f>
        <v>0</v>
      </c>
      <c r="J22" s="402" t="s">
        <v>293</v>
      </c>
      <c r="K22" s="585">
        <f t="shared" si="2"/>
        <v>0</v>
      </c>
      <c r="L22" s="586"/>
    </row>
    <row r="23" spans="2:12" ht="14.25" customHeight="1">
      <c r="B23" s="449" t="s">
        <v>208</v>
      </c>
      <c r="C23" s="333" t="s">
        <v>45</v>
      </c>
      <c r="D23" s="583">
        <f t="shared" si="3"/>
        <v>0</v>
      </c>
      <c r="E23" s="584"/>
      <c r="F23" s="583">
        <f>'Saisie-chiffres'!F31</f>
        <v>0</v>
      </c>
      <c r="G23" s="584"/>
      <c r="H23" s="589"/>
      <c r="I23" s="516">
        <f>'Saisie-chiffres'!G31</f>
        <v>0</v>
      </c>
      <c r="J23" s="402" t="s">
        <v>293</v>
      </c>
      <c r="K23" s="585">
        <f t="shared" si="2"/>
        <v>0</v>
      </c>
      <c r="L23" s="586"/>
    </row>
    <row r="24" spans="2:12" ht="14.25" customHeight="1">
      <c r="B24" s="449" t="s">
        <v>209</v>
      </c>
      <c r="C24" s="5" t="s">
        <v>131</v>
      </c>
      <c r="D24" s="583">
        <f t="shared" si="3"/>
        <v>0</v>
      </c>
      <c r="E24" s="584"/>
      <c r="F24" s="583">
        <f>'Saisie-chiffres'!F32</f>
        <v>0</v>
      </c>
      <c r="G24" s="584"/>
      <c r="H24" s="589"/>
      <c r="I24" s="516">
        <f>'Saisie-chiffres'!G32</f>
        <v>0</v>
      </c>
      <c r="J24" s="402" t="s">
        <v>293</v>
      </c>
      <c r="K24" s="585">
        <f t="shared" si="2"/>
        <v>0</v>
      </c>
      <c r="L24" s="586"/>
    </row>
    <row r="25" spans="2:12" ht="14.25" customHeight="1">
      <c r="B25" s="449" t="s">
        <v>210</v>
      </c>
      <c r="C25" s="5" t="s">
        <v>134</v>
      </c>
      <c r="D25" s="583">
        <f t="shared" si="3"/>
        <v>0</v>
      </c>
      <c r="E25" s="584"/>
      <c r="F25" s="583">
        <f>'Saisie-chiffres'!F33</f>
        <v>0</v>
      </c>
      <c r="G25" s="584"/>
      <c r="H25" s="589"/>
      <c r="I25" s="516">
        <f>'Saisie-chiffres'!G33</f>
        <v>0</v>
      </c>
      <c r="J25" s="402" t="s">
        <v>293</v>
      </c>
      <c r="K25" s="585">
        <f t="shared" si="2"/>
        <v>0</v>
      </c>
      <c r="L25" s="586"/>
    </row>
    <row r="26" spans="2:12" ht="14.25" customHeight="1">
      <c r="B26" s="449" t="s">
        <v>211</v>
      </c>
      <c r="C26" s="5" t="s">
        <v>46</v>
      </c>
      <c r="D26" s="583">
        <f t="shared" si="3"/>
        <v>0</v>
      </c>
      <c r="E26" s="584"/>
      <c r="F26" s="583">
        <f>'Saisie-chiffres'!F34</f>
        <v>0</v>
      </c>
      <c r="G26" s="584"/>
      <c r="H26" s="589"/>
      <c r="I26" s="516">
        <f>'Saisie-chiffres'!G34</f>
        <v>0</v>
      </c>
      <c r="J26" s="402" t="s">
        <v>293</v>
      </c>
      <c r="K26" s="585">
        <f t="shared" si="2"/>
        <v>0</v>
      </c>
      <c r="L26" s="586"/>
    </row>
    <row r="27" spans="2:12" ht="14.25" customHeight="1">
      <c r="B27" s="449" t="s">
        <v>212</v>
      </c>
      <c r="C27" s="5" t="s">
        <v>132</v>
      </c>
      <c r="D27" s="583">
        <f t="shared" si="3"/>
        <v>0</v>
      </c>
      <c r="E27" s="584"/>
      <c r="F27" s="583">
        <f>'Saisie-chiffres'!F35</f>
        <v>0</v>
      </c>
      <c r="G27" s="584"/>
      <c r="H27" s="589"/>
      <c r="I27" s="516">
        <f>'Saisie-chiffres'!G35</f>
        <v>0</v>
      </c>
      <c r="J27" s="402" t="s">
        <v>293</v>
      </c>
      <c r="K27" s="585">
        <f t="shared" si="2"/>
        <v>0</v>
      </c>
      <c r="L27" s="586"/>
    </row>
    <row r="28" spans="2:12" ht="14.25" customHeight="1">
      <c r="B28" s="449" t="s">
        <v>213</v>
      </c>
      <c r="C28" s="5" t="s">
        <v>133</v>
      </c>
      <c r="D28" s="583"/>
      <c r="E28" s="584"/>
      <c r="F28" s="583">
        <f>'Saisie-chiffres'!F36</f>
        <v>0</v>
      </c>
      <c r="G28" s="584"/>
      <c r="H28" s="589"/>
      <c r="I28" s="516"/>
      <c r="J28" s="535">
        <v>0.19</v>
      </c>
      <c r="K28" s="585">
        <f>SUM(I28*19/100)</f>
        <v>0</v>
      </c>
      <c r="L28" s="586"/>
    </row>
    <row r="29" spans="2:12" ht="14.25" customHeight="1">
      <c r="B29" s="449" t="s">
        <v>214</v>
      </c>
      <c r="C29" s="5" t="s">
        <v>222</v>
      </c>
      <c r="D29" s="583">
        <f t="shared" si="3"/>
        <v>0</v>
      </c>
      <c r="E29" s="584"/>
      <c r="F29" s="583">
        <f>'Saisie-chiffres'!F37</f>
        <v>0</v>
      </c>
      <c r="G29" s="584"/>
      <c r="H29" s="589"/>
      <c r="I29" s="516">
        <f>'Saisie-chiffres'!G37</f>
        <v>0</v>
      </c>
      <c r="J29" s="402" t="s">
        <v>293</v>
      </c>
      <c r="K29" s="612">
        <f t="shared" si="2"/>
        <v>0</v>
      </c>
      <c r="L29" s="613"/>
    </row>
    <row r="30" spans="2:12" ht="20.25" customHeight="1" thickBot="1">
      <c r="B30" s="453"/>
      <c r="C30" s="443" t="s">
        <v>310</v>
      </c>
      <c r="D30" s="630">
        <f>SUM(D8:E29)</f>
        <v>0</v>
      </c>
      <c r="E30" s="631"/>
      <c r="F30" s="630">
        <f>SUM(F8:H29)</f>
        <v>0</v>
      </c>
      <c r="G30" s="631"/>
      <c r="H30" s="632"/>
      <c r="I30" s="444">
        <f>SUM(I8:I29)</f>
        <v>0</v>
      </c>
      <c r="J30" s="445"/>
      <c r="K30" s="604">
        <f>SUM(K8:L29)</f>
        <v>0</v>
      </c>
      <c r="L30" s="605"/>
    </row>
    <row r="31" spans="2:9" ht="16.5" customHeight="1" thickBot="1">
      <c r="B31" s="437"/>
      <c r="C31" s="442" t="s">
        <v>47</v>
      </c>
      <c r="G31" s="442" t="s">
        <v>48</v>
      </c>
      <c r="H31" s="414"/>
      <c r="I31" s="414"/>
    </row>
    <row r="32" spans="2:12" ht="14.25" customHeight="1">
      <c r="B32" s="437"/>
      <c r="C32" s="438" t="s">
        <v>311</v>
      </c>
      <c r="D32" s="429"/>
      <c r="E32" s="430" t="s">
        <v>35</v>
      </c>
      <c r="G32" s="415" t="s">
        <v>13</v>
      </c>
      <c r="H32" s="606" t="s">
        <v>36</v>
      </c>
      <c r="I32" s="607"/>
      <c r="J32" s="607"/>
      <c r="K32" s="608"/>
      <c r="L32" s="416"/>
    </row>
    <row r="33" spans="2:12" ht="12.75" customHeight="1">
      <c r="B33" s="434" t="s">
        <v>215</v>
      </c>
      <c r="C33" s="614" t="s">
        <v>49</v>
      </c>
      <c r="D33" s="615"/>
      <c r="E33" s="149"/>
      <c r="G33" s="417" t="s">
        <v>239</v>
      </c>
      <c r="H33" s="609" t="s">
        <v>38</v>
      </c>
      <c r="I33" s="610"/>
      <c r="J33" s="610"/>
      <c r="K33" s="611"/>
      <c r="L33" s="418">
        <f>ROUNDDOWN('Saisie-chiffres'!G50,0)</f>
        <v>0</v>
      </c>
    </row>
    <row r="34" spans="2:12" ht="15" customHeight="1">
      <c r="B34" s="434" t="s">
        <v>216</v>
      </c>
      <c r="C34" s="616" t="s">
        <v>137</v>
      </c>
      <c r="D34" s="617"/>
      <c r="E34" s="517"/>
      <c r="G34" s="417"/>
      <c r="H34" s="598" t="s">
        <v>39</v>
      </c>
      <c r="I34" s="599"/>
      <c r="J34" s="599"/>
      <c r="K34" s="600"/>
      <c r="L34" s="419"/>
    </row>
    <row r="35" spans="2:12" ht="12.75" customHeight="1">
      <c r="B35" s="434" t="s">
        <v>217</v>
      </c>
      <c r="C35" s="616" t="s">
        <v>135</v>
      </c>
      <c r="D35" s="617"/>
      <c r="E35" s="518">
        <f>ROUNDDOWN('Saisie-chiffres'!F46,0)</f>
        <v>0</v>
      </c>
      <c r="G35" s="417" t="s">
        <v>240</v>
      </c>
      <c r="H35" s="21" t="s">
        <v>50</v>
      </c>
      <c r="I35" s="22"/>
      <c r="J35" s="22"/>
      <c r="K35" s="23"/>
      <c r="L35" s="419"/>
    </row>
    <row r="36" spans="2:12" ht="14.25" customHeight="1">
      <c r="B36" s="434" t="s">
        <v>218</v>
      </c>
      <c r="C36" s="616" t="s">
        <v>138</v>
      </c>
      <c r="D36" s="617"/>
      <c r="E36" s="518">
        <f>ROUNDDOWN('Saisie-chiffres'!F47,0)</f>
        <v>0</v>
      </c>
      <c r="G36" s="417"/>
      <c r="H36" s="24" t="s">
        <v>130</v>
      </c>
      <c r="I36" s="25"/>
      <c r="J36" s="25"/>
      <c r="K36" s="26"/>
      <c r="L36" s="420">
        <f>K30</f>
        <v>0</v>
      </c>
    </row>
    <row r="37" spans="2:12" ht="14.25" customHeight="1">
      <c r="B37" s="434" t="s">
        <v>219</v>
      </c>
      <c r="C37" s="616" t="s">
        <v>129</v>
      </c>
      <c r="D37" s="617"/>
      <c r="E37" s="518">
        <f>ROUNDDOWN('Saisie-chiffres'!F48,0)</f>
        <v>0</v>
      </c>
      <c r="G37" s="417" t="s">
        <v>32</v>
      </c>
      <c r="H37" s="601" t="s">
        <v>37</v>
      </c>
      <c r="I37" s="602"/>
      <c r="J37" s="602"/>
      <c r="K37" s="603"/>
      <c r="L37" s="421">
        <f>E39</f>
        <v>0</v>
      </c>
    </row>
    <row r="38" spans="2:12" ht="13.5" customHeight="1">
      <c r="B38" s="434" t="s">
        <v>220</v>
      </c>
      <c r="C38" s="593" t="s">
        <v>136</v>
      </c>
      <c r="D38" s="594"/>
      <c r="E38" s="519">
        <f>ROUNDDOWN('Saisie-chiffres'!F49,0)</f>
        <v>0</v>
      </c>
      <c r="G38" s="417" t="s">
        <v>241</v>
      </c>
      <c r="H38" s="595" t="s">
        <v>140</v>
      </c>
      <c r="I38" s="596"/>
      <c r="J38" s="596"/>
      <c r="K38" s="597"/>
      <c r="L38" s="420">
        <f>IF((L36-L37)&gt;0,L36-L37,0)</f>
        <v>0</v>
      </c>
    </row>
    <row r="39" spans="2:12" ht="13.5" customHeight="1">
      <c r="B39" s="435"/>
      <c r="C39" s="439" t="s">
        <v>312</v>
      </c>
      <c r="D39" s="30"/>
      <c r="E39" s="431">
        <f>SUM(E33:E38)</f>
        <v>0</v>
      </c>
      <c r="G39" s="422"/>
      <c r="H39" s="32" t="s">
        <v>139</v>
      </c>
      <c r="I39" s="33"/>
      <c r="J39" s="33"/>
      <c r="K39" s="34"/>
      <c r="L39" s="423"/>
    </row>
    <row r="40" spans="2:12" ht="12.75" customHeight="1">
      <c r="B40" s="435"/>
      <c r="C40" s="440"/>
      <c r="D40" s="31"/>
      <c r="E40" s="520"/>
      <c r="G40" s="422" t="s">
        <v>242</v>
      </c>
      <c r="H40" s="618" t="s">
        <v>141</v>
      </c>
      <c r="I40" s="619"/>
      <c r="J40" s="619"/>
      <c r="K40" s="620"/>
      <c r="L40" s="424">
        <f>IF((L36-L37)&lt;0,-L36+L37,0)</f>
        <v>0</v>
      </c>
    </row>
    <row r="41" spans="2:12" ht="6" customHeight="1" thickBot="1">
      <c r="B41" s="436"/>
      <c r="C41" s="441"/>
      <c r="D41" s="432"/>
      <c r="E41" s="433"/>
      <c r="F41" s="4"/>
      <c r="G41" s="351"/>
      <c r="H41" s="425"/>
      <c r="I41" s="426"/>
      <c r="J41" s="426"/>
      <c r="K41" s="427"/>
      <c r="L41" s="428"/>
    </row>
    <row r="42" ht="14.25" customHeight="1"/>
    <row r="43" spans="2:12" s="4" customFormat="1" ht="4.5" customHeight="1">
      <c r="B43"/>
      <c r="C43"/>
      <c r="D43"/>
      <c r="E43"/>
      <c r="F43"/>
      <c r="G43"/>
      <c r="H43"/>
      <c r="I43"/>
      <c r="J43"/>
      <c r="K43"/>
      <c r="L43"/>
    </row>
  </sheetData>
  <sheetProtection password="855D" objects="1"/>
  <mergeCells count="83">
    <mergeCell ref="D13:E13"/>
    <mergeCell ref="D27:E27"/>
    <mergeCell ref="K13:L13"/>
    <mergeCell ref="K21:L21"/>
    <mergeCell ref="K16:L16"/>
    <mergeCell ref="D20:E20"/>
    <mergeCell ref="D17:E17"/>
    <mergeCell ref="K19:L19"/>
    <mergeCell ref="D26:E26"/>
    <mergeCell ref="F24:H24"/>
    <mergeCell ref="D11:E11"/>
    <mergeCell ref="D12:E12"/>
    <mergeCell ref="D2:J2"/>
    <mergeCell ref="D4:J4"/>
    <mergeCell ref="F8:H8"/>
    <mergeCell ref="D8:E8"/>
    <mergeCell ref="D9:E9"/>
    <mergeCell ref="D10:E10"/>
    <mergeCell ref="F9:H9"/>
    <mergeCell ref="F10:H10"/>
    <mergeCell ref="H40:K40"/>
    <mergeCell ref="D6:E6"/>
    <mergeCell ref="F6:H6"/>
    <mergeCell ref="K6:L6"/>
    <mergeCell ref="F7:H7"/>
    <mergeCell ref="K7:L7"/>
    <mergeCell ref="D7:E7"/>
    <mergeCell ref="D30:E30"/>
    <mergeCell ref="F30:H30"/>
    <mergeCell ref="D24:E24"/>
    <mergeCell ref="F28:H28"/>
    <mergeCell ref="K29:L29"/>
    <mergeCell ref="K28:L28"/>
    <mergeCell ref="D28:E28"/>
    <mergeCell ref="C33:D33"/>
    <mergeCell ref="C37:D37"/>
    <mergeCell ref="C35:D35"/>
    <mergeCell ref="C36:D36"/>
    <mergeCell ref="C34:D34"/>
    <mergeCell ref="C38:D38"/>
    <mergeCell ref="H38:K38"/>
    <mergeCell ref="H34:K34"/>
    <mergeCell ref="H37:K37"/>
    <mergeCell ref="D29:E29"/>
    <mergeCell ref="K30:L30"/>
    <mergeCell ref="H32:K32"/>
    <mergeCell ref="H33:K33"/>
    <mergeCell ref="F29:H29"/>
    <mergeCell ref="K10:L10"/>
    <mergeCell ref="F22:H22"/>
    <mergeCell ref="F13:H13"/>
    <mergeCell ref="F12:H12"/>
    <mergeCell ref="F11:H11"/>
    <mergeCell ref="F20:H20"/>
    <mergeCell ref="F21:H21"/>
    <mergeCell ref="K17:L17"/>
    <mergeCell ref="K11:L11"/>
    <mergeCell ref="K12:L12"/>
    <mergeCell ref="D23:E23"/>
    <mergeCell ref="D21:E21"/>
    <mergeCell ref="D22:E22"/>
    <mergeCell ref="D25:E25"/>
    <mergeCell ref="D16:E16"/>
    <mergeCell ref="D18:E18"/>
    <mergeCell ref="K25:L25"/>
    <mergeCell ref="F26:H26"/>
    <mergeCell ref="F27:H27"/>
    <mergeCell ref="F16:H16"/>
    <mergeCell ref="F17:H17"/>
    <mergeCell ref="F25:H25"/>
    <mergeCell ref="F18:H18"/>
    <mergeCell ref="F19:H19"/>
    <mergeCell ref="F23:H23"/>
    <mergeCell ref="K9:L9"/>
    <mergeCell ref="D19:E19"/>
    <mergeCell ref="K27:L27"/>
    <mergeCell ref="K8:L8"/>
    <mergeCell ref="K26:L26"/>
    <mergeCell ref="K22:L22"/>
    <mergeCell ref="K23:L23"/>
    <mergeCell ref="K24:L24"/>
    <mergeCell ref="K18:L18"/>
    <mergeCell ref="K20:L20"/>
  </mergeCells>
  <printOptions horizontalCentered="1" verticalCentered="1"/>
  <pageMargins left="0.3937007874015748" right="0.3937007874015748" top="0.2" bottom="0.3937007874015748" header="0.34" footer="0.5118110236220472"/>
  <pageSetup horizontalDpi="300" verticalDpi="3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dimension ref="A2:K64"/>
  <sheetViews>
    <sheetView zoomScalePageLayoutView="0" workbookViewId="0" topLeftCell="A22">
      <selection activeCell="F50" sqref="F50:G50"/>
    </sheetView>
  </sheetViews>
  <sheetFormatPr defaultColWidth="11.00390625" defaultRowHeight="12.75"/>
  <cols>
    <col min="1" max="1" width="3.25390625" style="0" customWidth="1"/>
    <col min="5" max="5" width="8.875" style="0" customWidth="1"/>
    <col min="7" max="7" width="9.125" style="0" customWidth="1"/>
    <col min="8" max="8" width="12.75390625" style="0" customWidth="1"/>
    <col min="9" max="9" width="5.00390625" style="0" customWidth="1"/>
    <col min="10" max="10" width="16.125" style="0" customWidth="1"/>
    <col min="11" max="11" width="1.625" style="0" customWidth="1"/>
  </cols>
  <sheetData>
    <row r="1" ht="5.25" customHeight="1"/>
    <row r="2" spans="1:10" ht="15">
      <c r="A2" s="639" t="s">
        <v>342</v>
      </c>
      <c r="B2" s="639"/>
      <c r="C2" s="639"/>
      <c r="D2" s="639"/>
      <c r="E2" s="639"/>
      <c r="F2" s="639"/>
      <c r="G2" s="639"/>
      <c r="H2" s="639"/>
      <c r="I2" s="639"/>
      <c r="J2" s="639"/>
    </row>
    <row r="3" spans="1:10" ht="12.75">
      <c r="A3" s="524"/>
      <c r="B3" s="533" t="s">
        <v>388</v>
      </c>
      <c r="C3" s="525"/>
      <c r="D3" s="525"/>
      <c r="E3" s="524"/>
      <c r="F3" s="524"/>
      <c r="G3" s="524"/>
      <c r="H3" s="524"/>
      <c r="I3" s="524"/>
      <c r="J3" s="524"/>
    </row>
    <row r="4" spans="1:10" ht="12.75">
      <c r="A4" s="524"/>
      <c r="B4" s="533" t="s">
        <v>389</v>
      </c>
      <c r="C4" s="525"/>
      <c r="D4" s="525"/>
      <c r="E4" s="524"/>
      <c r="F4" s="524"/>
      <c r="G4" s="525" t="s">
        <v>385</v>
      </c>
      <c r="H4" s="524"/>
      <c r="I4" s="524"/>
      <c r="J4" s="524"/>
    </row>
    <row r="5" spans="1:10" ht="12.75">
      <c r="A5" s="524"/>
      <c r="B5" s="533" t="s">
        <v>390</v>
      </c>
      <c r="C5" s="525"/>
      <c r="D5" s="525"/>
      <c r="E5" s="524"/>
      <c r="F5" s="524"/>
      <c r="G5" s="525" t="s">
        <v>386</v>
      </c>
      <c r="H5" s="524"/>
      <c r="I5" s="524"/>
      <c r="J5" s="524"/>
    </row>
    <row r="6" spans="1:10" ht="12.75">
      <c r="A6" s="524"/>
      <c r="B6" s="533" t="s">
        <v>391</v>
      </c>
      <c r="C6" s="525"/>
      <c r="D6" s="525"/>
      <c r="E6" s="524"/>
      <c r="F6" s="524"/>
      <c r="G6" s="525" t="s">
        <v>387</v>
      </c>
      <c r="H6" s="524"/>
      <c r="I6" s="524"/>
      <c r="J6" s="524"/>
    </row>
    <row r="7" spans="1:10" ht="12.75">
      <c r="A7" s="524"/>
      <c r="B7" s="524"/>
      <c r="C7" s="524"/>
      <c r="D7" s="524"/>
      <c r="E7" s="524"/>
      <c r="F7" s="524"/>
      <c r="G7" s="533" t="s">
        <v>392</v>
      </c>
      <c r="H7" s="524"/>
      <c r="I7" s="524"/>
      <c r="J7" s="524"/>
    </row>
    <row r="8" spans="1:10" ht="12.75">
      <c r="A8" s="524"/>
      <c r="B8" s="524"/>
      <c r="C8" s="524"/>
      <c r="D8" s="524"/>
      <c r="E8" s="524"/>
      <c r="F8" s="524"/>
      <c r="G8" s="534" t="s">
        <v>393</v>
      </c>
      <c r="H8" s="524"/>
      <c r="I8" s="524"/>
      <c r="J8" s="524"/>
    </row>
    <row r="9" spans="1:10" ht="12.75">
      <c r="A9" s="524"/>
      <c r="B9" s="524"/>
      <c r="C9" s="524"/>
      <c r="D9" s="524"/>
      <c r="E9" s="524"/>
      <c r="F9" s="524"/>
      <c r="G9" s="524"/>
      <c r="H9" s="524"/>
      <c r="I9" s="524"/>
      <c r="J9" s="524"/>
    </row>
    <row r="10" spans="1:10" ht="12.75">
      <c r="A10" s="524"/>
      <c r="C10" s="524"/>
      <c r="D10" s="524"/>
      <c r="E10" s="524"/>
      <c r="F10" s="524"/>
      <c r="G10" s="524"/>
      <c r="H10" s="525" t="s">
        <v>396</v>
      </c>
      <c r="I10" s="524"/>
      <c r="J10" s="524"/>
    </row>
    <row r="11" spans="2:10" ht="6.75" customHeight="1">
      <c r="B11" s="640"/>
      <c r="C11" s="640"/>
      <c r="D11" s="640"/>
      <c r="E11" s="640"/>
      <c r="F11" s="640"/>
      <c r="G11" s="640"/>
      <c r="H11" s="640"/>
      <c r="I11" s="640"/>
      <c r="J11" s="640"/>
    </row>
    <row r="12" spans="2:10" ht="13.5" thickBot="1">
      <c r="B12" s="641" t="s">
        <v>378</v>
      </c>
      <c r="C12" s="641"/>
      <c r="D12" s="641"/>
      <c r="E12" s="641"/>
      <c r="F12" s="641"/>
      <c r="G12" s="641"/>
      <c r="H12" s="641"/>
      <c r="I12" s="641"/>
      <c r="J12" s="641"/>
    </row>
    <row r="13" spans="1:10" ht="13.5" thickBot="1">
      <c r="A13" s="646" t="s">
        <v>379</v>
      </c>
      <c r="B13" s="642" t="s">
        <v>343</v>
      </c>
      <c r="C13" s="642"/>
      <c r="D13" s="642"/>
      <c r="E13" s="643"/>
      <c r="F13" s="477" t="s">
        <v>344</v>
      </c>
      <c r="G13" s="477" t="s">
        <v>345</v>
      </c>
      <c r="H13" s="477" t="s">
        <v>346</v>
      </c>
      <c r="I13" s="477" t="s">
        <v>347</v>
      </c>
      <c r="J13" s="478" t="s">
        <v>348</v>
      </c>
    </row>
    <row r="14" spans="1:10" ht="13.5" thickBot="1">
      <c r="A14" s="646"/>
      <c r="B14" s="644" t="s">
        <v>60</v>
      </c>
      <c r="C14" s="645"/>
      <c r="D14" s="645"/>
      <c r="E14" s="645"/>
      <c r="F14" s="479"/>
      <c r="G14" s="479"/>
      <c r="H14" s="479"/>
      <c r="I14" s="479"/>
      <c r="J14" s="480"/>
    </row>
    <row r="15" spans="1:10" ht="13.5" thickBot="1">
      <c r="A15" s="646"/>
      <c r="B15" s="644" t="s">
        <v>60</v>
      </c>
      <c r="C15" s="645"/>
      <c r="D15" s="645"/>
      <c r="E15" s="645"/>
      <c r="F15" s="479"/>
      <c r="G15" s="479"/>
      <c r="H15" s="479"/>
      <c r="I15" s="479"/>
      <c r="J15" s="480"/>
    </row>
    <row r="16" spans="1:10" ht="13.5" thickBot="1">
      <c r="A16" s="646"/>
      <c r="B16" s="644" t="s">
        <v>61</v>
      </c>
      <c r="C16" s="645"/>
      <c r="D16" s="645"/>
      <c r="E16" s="645"/>
      <c r="F16" s="481">
        <f>'G.50-1'!I18</f>
        <v>0</v>
      </c>
      <c r="G16" s="479"/>
      <c r="H16" s="481">
        <f>F16</f>
        <v>0</v>
      </c>
      <c r="I16" s="482">
        <v>0.02</v>
      </c>
      <c r="J16" s="483">
        <f>H16*I16</f>
        <v>0</v>
      </c>
    </row>
    <row r="17" spans="1:10" ht="13.5" thickBot="1">
      <c r="A17" s="646"/>
      <c r="B17" s="644" t="s">
        <v>62</v>
      </c>
      <c r="C17" s="645"/>
      <c r="D17" s="645"/>
      <c r="E17" s="645"/>
      <c r="F17" s="479"/>
      <c r="G17" s="479"/>
      <c r="H17" s="479"/>
      <c r="I17" s="479"/>
      <c r="J17" s="483"/>
    </row>
    <row r="18" spans="1:10" ht="13.5" thickBot="1">
      <c r="A18" s="646"/>
      <c r="B18" s="644" t="s">
        <v>316</v>
      </c>
      <c r="C18" s="645"/>
      <c r="D18" s="645"/>
      <c r="E18" s="645"/>
      <c r="F18" s="479"/>
      <c r="G18" s="479"/>
      <c r="H18" s="479"/>
      <c r="I18" s="479"/>
      <c r="J18" s="483"/>
    </row>
    <row r="19" spans="1:10" ht="13.5" thickBot="1">
      <c r="A19" s="646"/>
      <c r="B19" s="647" t="s">
        <v>0</v>
      </c>
      <c r="C19" s="647"/>
      <c r="D19" s="647"/>
      <c r="E19" s="647"/>
      <c r="F19" s="647"/>
      <c r="G19" s="647"/>
      <c r="H19" s="647"/>
      <c r="I19" s="648"/>
      <c r="J19" s="484">
        <f>J16</f>
        <v>0</v>
      </c>
    </row>
    <row r="20" spans="1:10" ht="5.25" customHeight="1" thickBot="1">
      <c r="A20" s="505"/>
      <c r="B20" s="649"/>
      <c r="C20" s="649"/>
      <c r="D20" s="649"/>
      <c r="E20" s="649"/>
      <c r="F20" s="649"/>
      <c r="G20" s="649"/>
      <c r="H20" s="649"/>
      <c r="I20" s="649"/>
      <c r="J20" s="649"/>
    </row>
    <row r="21" spans="1:10" ht="12.75" customHeight="1" thickBot="1">
      <c r="A21" s="730" t="s">
        <v>380</v>
      </c>
      <c r="B21" s="642" t="s">
        <v>343</v>
      </c>
      <c r="C21" s="642"/>
      <c r="D21" s="642"/>
      <c r="E21" s="643"/>
      <c r="F21" s="650" t="s">
        <v>349</v>
      </c>
      <c r="G21" s="643"/>
      <c r="H21" s="485" t="s">
        <v>347</v>
      </c>
      <c r="I21" s="642" t="s">
        <v>350</v>
      </c>
      <c r="J21" s="651"/>
    </row>
    <row r="22" spans="1:10" ht="13.5" thickBot="1">
      <c r="A22" s="730"/>
      <c r="B22" s="652" t="s">
        <v>351</v>
      </c>
      <c r="C22" s="652"/>
      <c r="D22" s="652"/>
      <c r="E22" s="653"/>
      <c r="F22" s="654"/>
      <c r="G22" s="655"/>
      <c r="H22" s="486" t="s">
        <v>352</v>
      </c>
      <c r="I22" s="656"/>
      <c r="J22" s="657"/>
    </row>
    <row r="23" spans="1:10" ht="13.5" thickBot="1">
      <c r="A23" s="730"/>
      <c r="B23" s="652" t="s">
        <v>353</v>
      </c>
      <c r="C23" s="652"/>
      <c r="D23" s="652"/>
      <c r="E23" s="653"/>
      <c r="F23" s="654"/>
      <c r="G23" s="655"/>
      <c r="H23" s="486"/>
      <c r="I23" s="656"/>
      <c r="J23" s="657"/>
    </row>
    <row r="24" spans="1:10" ht="13.5" thickBot="1">
      <c r="A24" s="730"/>
      <c r="B24" s="658" t="s">
        <v>354</v>
      </c>
      <c r="C24" s="658"/>
      <c r="D24" s="658"/>
      <c r="E24" s="659"/>
      <c r="F24" s="660"/>
      <c r="G24" s="661"/>
      <c r="H24" s="487"/>
      <c r="I24" s="662"/>
      <c r="J24" s="663"/>
    </row>
    <row r="25" spans="1:10" ht="5.25" customHeight="1" thickBot="1">
      <c r="A25" s="730"/>
      <c r="B25" s="664"/>
      <c r="C25" s="664"/>
      <c r="D25" s="664"/>
      <c r="E25" s="664"/>
      <c r="F25" s="664"/>
      <c r="G25" s="664"/>
      <c r="H25" s="664"/>
      <c r="I25" s="664"/>
      <c r="J25" s="664"/>
    </row>
    <row r="26" spans="1:10" ht="13.5" thickBot="1">
      <c r="A26" s="730"/>
      <c r="B26" s="665" t="s">
        <v>94</v>
      </c>
      <c r="C26" s="665"/>
      <c r="D26" s="665"/>
      <c r="E26" s="666"/>
      <c r="F26" s="488" t="s">
        <v>355</v>
      </c>
      <c r="G26" s="667" t="s">
        <v>356</v>
      </c>
      <c r="H26" s="667"/>
      <c r="I26" s="667"/>
      <c r="J26" s="489" t="s">
        <v>350</v>
      </c>
    </row>
    <row r="27" spans="1:10" ht="13.5" thickBot="1">
      <c r="A27" s="730"/>
      <c r="B27" s="668" t="s">
        <v>357</v>
      </c>
      <c r="C27" s="669"/>
      <c r="D27" s="669"/>
      <c r="E27" s="670"/>
      <c r="F27" s="490"/>
      <c r="G27" s="671"/>
      <c r="H27" s="671"/>
      <c r="I27" s="671"/>
      <c r="J27" s="491"/>
    </row>
    <row r="28" spans="1:5" ht="13.5" thickBot="1">
      <c r="A28" s="730"/>
      <c r="B28" s="672" t="s">
        <v>358</v>
      </c>
      <c r="C28" s="673"/>
      <c r="D28" s="674" t="s">
        <v>359</v>
      </c>
      <c r="E28" s="675"/>
    </row>
    <row r="29" spans="1:5" ht="13.5" thickBot="1">
      <c r="A29" s="730"/>
      <c r="B29" s="676" t="s">
        <v>149</v>
      </c>
      <c r="C29" s="677"/>
      <c r="D29" s="678"/>
      <c r="E29" s="679"/>
    </row>
    <row r="30" spans="1:5" ht="13.5" thickBot="1">
      <c r="A30" s="730"/>
      <c r="B30" s="676" t="s">
        <v>150</v>
      </c>
      <c r="C30" s="677"/>
      <c r="D30" s="680"/>
      <c r="E30" s="681"/>
    </row>
    <row r="31" spans="1:5" ht="13.5" thickBot="1">
      <c r="A31" s="730"/>
      <c r="B31" s="682" t="s">
        <v>151</v>
      </c>
      <c r="C31" s="683"/>
      <c r="D31" s="684"/>
      <c r="E31" s="685"/>
    </row>
    <row r="32" spans="1:4" ht="4.5" customHeight="1" thickBot="1">
      <c r="A32" s="730"/>
      <c r="D32" s="492"/>
    </row>
    <row r="33" spans="1:5" ht="13.5" thickBot="1">
      <c r="A33" s="731" t="s">
        <v>381</v>
      </c>
      <c r="B33" s="686" t="s">
        <v>360</v>
      </c>
      <c r="C33" s="687"/>
      <c r="D33" s="688" t="s">
        <v>359</v>
      </c>
      <c r="E33" s="687"/>
    </row>
    <row r="34" spans="1:10" ht="13.5" thickBot="1">
      <c r="A34" s="731"/>
      <c r="B34" s="689" t="s">
        <v>248</v>
      </c>
      <c r="C34" s="690"/>
      <c r="D34" s="689"/>
      <c r="E34" s="690"/>
      <c r="F34" s="732"/>
      <c r="G34" s="640"/>
      <c r="H34" s="640"/>
      <c r="I34" s="640"/>
      <c r="J34" s="640"/>
    </row>
    <row r="35" spans="1:5" ht="3.75" customHeight="1" thickBot="1">
      <c r="A35" s="505"/>
      <c r="B35" s="493"/>
      <c r="C35" s="493"/>
      <c r="D35" s="493"/>
      <c r="E35" s="493"/>
    </row>
    <row r="36" spans="1:10" ht="13.5" thickBot="1">
      <c r="A36" s="730" t="s">
        <v>382</v>
      </c>
      <c r="B36" s="691" t="s">
        <v>361</v>
      </c>
      <c r="C36" s="692"/>
      <c r="D36" s="692"/>
      <c r="E36" s="692" t="s">
        <v>362</v>
      </c>
      <c r="F36" s="692"/>
      <c r="G36" s="495" t="s">
        <v>363</v>
      </c>
      <c r="H36" s="495" t="s">
        <v>364</v>
      </c>
      <c r="I36" s="494" t="s">
        <v>347</v>
      </c>
      <c r="J36" s="496" t="s">
        <v>365</v>
      </c>
    </row>
    <row r="37" spans="1:10" ht="13.5" thickBot="1">
      <c r="A37" s="730"/>
      <c r="B37" s="695" t="s">
        <v>366</v>
      </c>
      <c r="C37" s="696"/>
      <c r="D37" s="696"/>
      <c r="E37" s="697"/>
      <c r="F37" s="697"/>
      <c r="G37" s="497"/>
      <c r="H37" s="497"/>
      <c r="I37" s="498">
        <v>0.09</v>
      </c>
      <c r="J37" s="499"/>
    </row>
    <row r="38" spans="1:10" ht="13.5" thickBot="1">
      <c r="A38" s="730"/>
      <c r="B38" s="698" t="s">
        <v>366</v>
      </c>
      <c r="C38" s="699"/>
      <c r="D38" s="699"/>
      <c r="E38" s="700">
        <f>F16</f>
        <v>0</v>
      </c>
      <c r="F38" s="701"/>
      <c r="G38" s="506"/>
      <c r="H38" s="507">
        <f>E38</f>
        <v>0</v>
      </c>
      <c r="I38" s="498">
        <v>0.19</v>
      </c>
      <c r="J38" s="508">
        <f>H38*I38</f>
        <v>0</v>
      </c>
    </row>
    <row r="39" spans="1:10" ht="13.5" thickBot="1">
      <c r="A39" s="505"/>
      <c r="B39" s="500"/>
      <c r="C39" s="500"/>
      <c r="D39" s="501"/>
      <c r="E39" s="702" t="s">
        <v>367</v>
      </c>
      <c r="F39" s="702"/>
      <c r="G39" s="702"/>
      <c r="H39" s="702"/>
      <c r="I39" s="703"/>
      <c r="J39" s="509">
        <f>J38</f>
        <v>0</v>
      </c>
    </row>
    <row r="40" spans="1:10" ht="3.75" customHeight="1" thickBot="1">
      <c r="A40" s="505"/>
      <c r="B40" s="500"/>
      <c r="C40" s="500"/>
      <c r="D40" s="500"/>
      <c r="E40" s="502"/>
      <c r="F40" s="503"/>
      <c r="G40" s="503"/>
      <c r="H40" s="503"/>
      <c r="I40" s="503"/>
      <c r="J40" s="504"/>
    </row>
    <row r="41" spans="1:7" ht="13.5" thickBot="1">
      <c r="A41" s="730" t="s">
        <v>383</v>
      </c>
      <c r="B41" s="704" t="s">
        <v>368</v>
      </c>
      <c r="C41" s="705"/>
      <c r="D41" s="705"/>
      <c r="E41" s="705"/>
      <c r="F41" s="706" t="s">
        <v>359</v>
      </c>
      <c r="G41" s="707"/>
    </row>
    <row r="42" spans="1:7" ht="13.5" thickBot="1">
      <c r="A42" s="730"/>
      <c r="B42" s="708" t="s">
        <v>49</v>
      </c>
      <c r="C42" s="709"/>
      <c r="D42" s="709"/>
      <c r="E42" s="709"/>
      <c r="F42" s="710"/>
      <c r="G42" s="711"/>
    </row>
    <row r="43" spans="1:7" ht="13.5" thickBot="1">
      <c r="A43" s="730"/>
      <c r="B43" s="708" t="s">
        <v>317</v>
      </c>
      <c r="C43" s="709"/>
      <c r="D43" s="709"/>
      <c r="E43" s="709"/>
      <c r="F43" s="712">
        <f>'Recap-TVA'!H11</f>
        <v>0</v>
      </c>
      <c r="G43" s="713"/>
    </row>
    <row r="44" spans="1:7" ht="13.5" thickBot="1">
      <c r="A44" s="730"/>
      <c r="B44" s="708" t="s">
        <v>318</v>
      </c>
      <c r="C44" s="709"/>
      <c r="D44" s="709"/>
      <c r="E44" s="709"/>
      <c r="F44" s="693"/>
      <c r="G44" s="694"/>
    </row>
    <row r="45" spans="1:7" ht="13.5" thickBot="1">
      <c r="A45" s="730"/>
      <c r="B45" s="708" t="s">
        <v>80</v>
      </c>
      <c r="C45" s="709"/>
      <c r="D45" s="709"/>
      <c r="E45" s="709"/>
      <c r="F45" s="693"/>
      <c r="G45" s="694"/>
    </row>
    <row r="46" spans="1:7" ht="13.5" thickBot="1">
      <c r="A46" s="730"/>
      <c r="B46" s="708" t="s">
        <v>319</v>
      </c>
      <c r="C46" s="709"/>
      <c r="D46" s="709"/>
      <c r="E46" s="709"/>
      <c r="F46" s="693"/>
      <c r="G46" s="694"/>
    </row>
    <row r="47" spans="1:7" ht="13.5" thickBot="1">
      <c r="A47" s="730"/>
      <c r="B47" s="708" t="s">
        <v>81</v>
      </c>
      <c r="C47" s="709"/>
      <c r="D47" s="709"/>
      <c r="E47" s="709"/>
      <c r="F47" s="693"/>
      <c r="G47" s="694"/>
    </row>
    <row r="48" spans="1:7" ht="13.5" thickBot="1">
      <c r="A48" s="730"/>
      <c r="B48" s="708" t="s">
        <v>80</v>
      </c>
      <c r="C48" s="709"/>
      <c r="D48" s="709"/>
      <c r="E48" s="709"/>
      <c r="F48" s="693"/>
      <c r="G48" s="694"/>
    </row>
    <row r="49" spans="1:7" ht="13.5" thickBot="1">
      <c r="A49" s="730"/>
      <c r="B49" s="708" t="s">
        <v>369</v>
      </c>
      <c r="C49" s="709"/>
      <c r="D49" s="709"/>
      <c r="E49" s="709"/>
      <c r="F49" s="715">
        <f>F43</f>
        <v>0</v>
      </c>
      <c r="G49" s="716"/>
    </row>
    <row r="50" spans="1:7" ht="13.5" thickBot="1">
      <c r="A50" s="730"/>
      <c r="B50" s="717" t="s">
        <v>370</v>
      </c>
      <c r="C50" s="718"/>
      <c r="D50" s="718"/>
      <c r="E50" s="718"/>
      <c r="F50" s="719">
        <f>J39-F49</f>
        <v>0</v>
      </c>
      <c r="G50" s="720"/>
    </row>
    <row r="51" spans="1:7" ht="4.5" customHeight="1" thickBot="1">
      <c r="A51" s="505"/>
      <c r="B51" s="664"/>
      <c r="C51" s="664"/>
      <c r="D51" s="664"/>
      <c r="E51" s="664"/>
      <c r="F51" s="664"/>
      <c r="G51" s="664"/>
    </row>
    <row r="52" spans="1:7" ht="13.5" thickBot="1">
      <c r="A52" s="730" t="s">
        <v>384</v>
      </c>
      <c r="B52" s="721" t="s">
        <v>371</v>
      </c>
      <c r="C52" s="722"/>
      <c r="D52" s="722"/>
      <c r="E52" s="722"/>
      <c r="F52" s="722"/>
      <c r="G52" s="723"/>
    </row>
    <row r="53" spans="1:7" ht="13.5" thickBot="1">
      <c r="A53" s="730"/>
      <c r="B53" s="735" t="s">
        <v>7</v>
      </c>
      <c r="C53" s="736"/>
      <c r="D53" s="736"/>
      <c r="E53" s="736"/>
      <c r="F53" s="738">
        <f>J19</f>
        <v>0</v>
      </c>
      <c r="G53" s="739"/>
    </row>
    <row r="54" spans="1:7" ht="13.5" thickBot="1">
      <c r="A54" s="730"/>
      <c r="B54" s="733" t="s">
        <v>372</v>
      </c>
      <c r="C54" s="734"/>
      <c r="D54" s="734"/>
      <c r="E54" s="734"/>
      <c r="F54" s="737"/>
      <c r="G54" s="725"/>
    </row>
    <row r="55" spans="1:7" ht="13.5" thickBot="1">
      <c r="A55" s="730"/>
      <c r="B55" s="733" t="s">
        <v>373</v>
      </c>
      <c r="C55" s="734"/>
      <c r="D55" s="734"/>
      <c r="E55" s="734"/>
      <c r="F55" s="737"/>
      <c r="G55" s="725"/>
    </row>
    <row r="56" spans="1:7" ht="13.5" thickBot="1">
      <c r="A56" s="730"/>
      <c r="B56" s="733" t="s">
        <v>29</v>
      </c>
      <c r="C56" s="734"/>
      <c r="D56" s="734"/>
      <c r="E56" s="734"/>
      <c r="F56" s="737"/>
      <c r="G56" s="725"/>
    </row>
    <row r="57" spans="1:7" ht="13.5" thickBot="1">
      <c r="A57" s="730"/>
      <c r="B57" s="733" t="s">
        <v>374</v>
      </c>
      <c r="C57" s="734"/>
      <c r="D57" s="734"/>
      <c r="E57" s="734"/>
      <c r="F57" s="737"/>
      <c r="G57" s="725"/>
    </row>
    <row r="58" spans="1:7" ht="13.5" thickBot="1">
      <c r="A58" s="730"/>
      <c r="B58" s="733" t="s">
        <v>375</v>
      </c>
      <c r="C58" s="734"/>
      <c r="D58" s="734"/>
      <c r="E58" s="734"/>
      <c r="F58" s="737"/>
      <c r="G58" s="725"/>
    </row>
    <row r="59" spans="1:7" ht="13.5" thickBot="1">
      <c r="A59" s="730"/>
      <c r="B59" s="733" t="s">
        <v>275</v>
      </c>
      <c r="C59" s="734"/>
      <c r="D59" s="734"/>
      <c r="E59" s="734"/>
      <c r="F59" s="715">
        <f>F50</f>
        <v>0</v>
      </c>
      <c r="G59" s="725"/>
    </row>
    <row r="60" spans="1:7" ht="20.25" customHeight="1" thickBot="1">
      <c r="A60" s="730"/>
      <c r="B60" s="726" t="s">
        <v>376</v>
      </c>
      <c r="C60" s="727"/>
      <c r="D60" s="727"/>
      <c r="E60" s="727"/>
      <c r="F60" s="728">
        <f>SUM(F53:F59)</f>
        <v>0</v>
      </c>
      <c r="G60" s="729"/>
    </row>
    <row r="61" spans="2:5" ht="12.75">
      <c r="B61" s="640"/>
      <c r="C61" s="640"/>
      <c r="D61" s="640"/>
      <c r="E61" s="640"/>
    </row>
    <row r="62" spans="2:11" ht="12.75">
      <c r="B62" s="724" t="s">
        <v>377</v>
      </c>
      <c r="C62" s="724"/>
      <c r="D62" s="724"/>
      <c r="E62" s="724"/>
      <c r="F62" s="724"/>
      <c r="G62" s="724"/>
      <c r="H62" s="724"/>
      <c r="I62" s="724"/>
      <c r="J62" s="724"/>
      <c r="K62" s="724"/>
    </row>
    <row r="63" spans="2:5" ht="12.75">
      <c r="B63" s="640"/>
      <c r="C63" s="640"/>
      <c r="D63" s="640"/>
      <c r="E63" s="640"/>
    </row>
    <row r="64" spans="5:10" ht="12.75">
      <c r="E64" s="524" t="s">
        <v>395</v>
      </c>
      <c r="F64" s="524"/>
      <c r="G64" s="714">
        <f>'G.50-2'!G23</f>
        <v>43100</v>
      </c>
      <c r="H64" s="714"/>
      <c r="I64" s="524"/>
      <c r="J64" s="524"/>
    </row>
  </sheetData>
  <sheetProtection/>
  <mergeCells count="96">
    <mergeCell ref="B51:G51"/>
    <mergeCell ref="F57:G57"/>
    <mergeCell ref="F58:G58"/>
    <mergeCell ref="F55:G55"/>
    <mergeCell ref="F56:G56"/>
    <mergeCell ref="F53:G53"/>
    <mergeCell ref="F54:G54"/>
    <mergeCell ref="B61:E61"/>
    <mergeCell ref="B57:E57"/>
    <mergeCell ref="B58:E58"/>
    <mergeCell ref="B55:E55"/>
    <mergeCell ref="B56:E56"/>
    <mergeCell ref="B53:E53"/>
    <mergeCell ref="B54:E54"/>
    <mergeCell ref="B59:E59"/>
    <mergeCell ref="F59:G59"/>
    <mergeCell ref="B60:E60"/>
    <mergeCell ref="F60:G60"/>
    <mergeCell ref="A21:A32"/>
    <mergeCell ref="A33:A34"/>
    <mergeCell ref="A36:A38"/>
    <mergeCell ref="A41:A50"/>
    <mergeCell ref="A52:A60"/>
    <mergeCell ref="F34:J34"/>
    <mergeCell ref="B45:E45"/>
    <mergeCell ref="G64:H64"/>
    <mergeCell ref="B48:E48"/>
    <mergeCell ref="F48:G48"/>
    <mergeCell ref="B49:E49"/>
    <mergeCell ref="F49:G49"/>
    <mergeCell ref="B50:E50"/>
    <mergeCell ref="F50:G50"/>
    <mergeCell ref="B52:G52"/>
    <mergeCell ref="B63:E63"/>
    <mergeCell ref="B62:K62"/>
    <mergeCell ref="F45:G45"/>
    <mergeCell ref="B46:E46"/>
    <mergeCell ref="F46:G46"/>
    <mergeCell ref="B47:E47"/>
    <mergeCell ref="F47:G47"/>
    <mergeCell ref="B42:E42"/>
    <mergeCell ref="F42:G42"/>
    <mergeCell ref="B43:E43"/>
    <mergeCell ref="F43:G43"/>
    <mergeCell ref="B44:E44"/>
    <mergeCell ref="F44:G44"/>
    <mergeCell ref="B37:D37"/>
    <mergeCell ref="E37:F37"/>
    <mergeCell ref="B38:D38"/>
    <mergeCell ref="E38:F38"/>
    <mergeCell ref="E39:I39"/>
    <mergeCell ref="B41:E41"/>
    <mergeCell ref="F41:G41"/>
    <mergeCell ref="B33:C33"/>
    <mergeCell ref="D33:E33"/>
    <mergeCell ref="B34:C34"/>
    <mergeCell ref="D34:E34"/>
    <mergeCell ref="B36:D36"/>
    <mergeCell ref="E36:F36"/>
    <mergeCell ref="B29:C29"/>
    <mergeCell ref="D29:E29"/>
    <mergeCell ref="B30:C30"/>
    <mergeCell ref="D30:E30"/>
    <mergeCell ref="B31:C31"/>
    <mergeCell ref="D31:E31"/>
    <mergeCell ref="B25:J25"/>
    <mergeCell ref="B26:E26"/>
    <mergeCell ref="G26:I26"/>
    <mergeCell ref="B27:E27"/>
    <mergeCell ref="G27:I27"/>
    <mergeCell ref="B28:C28"/>
    <mergeCell ref="D28:E28"/>
    <mergeCell ref="B23:E23"/>
    <mergeCell ref="F23:G23"/>
    <mergeCell ref="I23:J23"/>
    <mergeCell ref="B24:E24"/>
    <mergeCell ref="F24:G24"/>
    <mergeCell ref="I24:J24"/>
    <mergeCell ref="B19:I19"/>
    <mergeCell ref="B20:J20"/>
    <mergeCell ref="B21:E21"/>
    <mergeCell ref="F21:G21"/>
    <mergeCell ref="I21:J21"/>
    <mergeCell ref="B22:E22"/>
    <mergeCell ref="F22:G22"/>
    <mergeCell ref="I22:J22"/>
    <mergeCell ref="A2:J2"/>
    <mergeCell ref="B11:J11"/>
    <mergeCell ref="B12:J12"/>
    <mergeCell ref="B13:E13"/>
    <mergeCell ref="B14:E14"/>
    <mergeCell ref="A13:A19"/>
    <mergeCell ref="B15:E15"/>
    <mergeCell ref="B16:E16"/>
    <mergeCell ref="B17:E17"/>
    <mergeCell ref="B18:E18"/>
  </mergeCells>
  <printOptions/>
  <pageMargins left="0.2" right="0.21" top="0.2" bottom="0.23" header="0.2" footer="0.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Feuil18"/>
  <dimension ref="B1:B1"/>
  <sheetViews>
    <sheetView zoomScalePageLayoutView="0" workbookViewId="0" topLeftCell="A1">
      <pane ySplit="1" topLeftCell="A2" activePane="bottomLeft" state="frozen"/>
      <selection pane="topLeft" activeCell="A1" sqref="A1"/>
      <selection pane="bottomLeft" activeCell="E1" sqref="E1"/>
    </sheetView>
  </sheetViews>
  <sheetFormatPr defaultColWidth="11.00390625" defaultRowHeight="12.75"/>
  <cols>
    <col min="1" max="1" width="1.875" style="12" customWidth="1"/>
    <col min="2" max="6" width="11.375" style="12" customWidth="1"/>
    <col min="7" max="7" width="15.625" style="12" customWidth="1"/>
    <col min="8" max="16384" width="11.375" style="12" customWidth="1"/>
  </cols>
  <sheetData>
    <row r="1" ht="20.25" customHeight="1">
      <c r="B1" s="13" t="s">
        <v>89</v>
      </c>
    </row>
  </sheetData>
  <sheetProtection password="CDAC" sheet="1" objects="1" scenarios="1"/>
  <printOptions/>
  <pageMargins left="0.787401575" right="0.787401575" top="0.984251969" bottom="0.984251969" header="0.4921259845" footer="0.492125984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19"/>
  <dimension ref="B1:B1"/>
  <sheetViews>
    <sheetView zoomScalePageLayoutView="0" workbookViewId="0" topLeftCell="A1">
      <pane ySplit="1" topLeftCell="A2" activePane="bottomLeft" state="frozen"/>
      <selection pane="topLeft" activeCell="A1" sqref="A1"/>
      <selection pane="bottomLeft" activeCell="F1" sqref="F1"/>
    </sheetView>
  </sheetViews>
  <sheetFormatPr defaultColWidth="11.00390625" defaultRowHeight="12.75"/>
  <cols>
    <col min="1" max="1" width="1.00390625" style="6" customWidth="1"/>
    <col min="2" max="6" width="11.375" style="6" customWidth="1"/>
    <col min="7" max="7" width="9.125" style="6" customWidth="1"/>
    <col min="8" max="16384" width="11.375" style="6" customWidth="1"/>
  </cols>
  <sheetData>
    <row r="1" ht="18" customHeight="1">
      <c r="B1" s="14" t="s">
        <v>58</v>
      </c>
    </row>
  </sheetData>
  <sheetProtection password="CDAC" sheet="1" objects="1" scenarios="1"/>
  <printOptions/>
  <pageMargins left="0.787401575" right="0.787401575" top="0.984251969" bottom="0.984251969" header="0.4921259845" footer="0.4921259845"/>
  <pageSetup horizontalDpi="180" verticalDpi="18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Belamiri</dc:creator>
  <cp:keywords/>
  <dc:description/>
  <cp:lastModifiedBy>HP</cp:lastModifiedBy>
  <cp:lastPrinted>2021-11-17T10:40:22Z</cp:lastPrinted>
  <dcterms:created xsi:type="dcterms:W3CDTF">1999-09-18T08:25:47Z</dcterms:created>
  <dcterms:modified xsi:type="dcterms:W3CDTF">2022-02-15T14:40:11Z</dcterms:modified>
  <cp:category/>
  <cp:version/>
  <cp:contentType/>
  <cp:contentStatus/>
</cp:coreProperties>
</file>