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65386" windowWidth="9720" windowHeight="7320" tabRatio="601" activeTab="0"/>
  </bookViews>
  <sheets>
    <sheet name="H FC" sheetId="1" r:id="rId1"/>
    <sheet name="Dépense Apprt" sheetId="2" r:id="rId2"/>
  </sheets>
  <definedNames>
    <definedName name="_xlnm.Print_Area" localSheetId="1">'Dépense Apprt'!$A$1:$J$43</definedName>
    <definedName name="_xlnm.Print_Area" localSheetId="0">'H FC'!$A$1:$J$39</definedName>
  </definedNames>
  <calcPr fullCalcOnLoad="1"/>
</workbook>
</file>

<file path=xl/sharedStrings.xml><?xml version="1.0" encoding="utf-8"?>
<sst xmlns="http://schemas.openxmlformats.org/spreadsheetml/2006/main" count="117" uniqueCount="101">
  <si>
    <t>REPUBLIQUE ALGERIENNE DEMOCRATIQUE ET POPULAIRE</t>
  </si>
  <si>
    <t xml:space="preserve">Montant des dépenses réelement consacrées à la formation professionnelle continue </t>
  </si>
  <si>
    <t xml:space="preserve">Effectif de </t>
  </si>
  <si>
    <t>l'entreprise par CSP</t>
  </si>
  <si>
    <t>à la formation professionnelle continue</t>
  </si>
  <si>
    <t xml:space="preserve">Ecart constaté </t>
  </si>
  <si>
    <t>Catégorie</t>
  </si>
  <si>
    <t>NBR</t>
  </si>
  <si>
    <t>Montant</t>
  </si>
  <si>
    <t>Valeur</t>
  </si>
  <si>
    <t>Taux ( % )</t>
  </si>
  <si>
    <t>Taux ( %)</t>
  </si>
  <si>
    <t>Cadre</t>
  </si>
  <si>
    <t>Maîtrise</t>
  </si>
  <si>
    <t>Total</t>
  </si>
  <si>
    <t>Exécution</t>
  </si>
  <si>
    <t>Direction de la Formation Professionnelle de la Wilaya D'Alger</t>
  </si>
  <si>
    <t xml:space="preserve">   EFFECTIF DES APPRENTIS EN PLACE   </t>
  </si>
  <si>
    <t xml:space="preserve">de l'entreprise </t>
  </si>
  <si>
    <t>Quota</t>
  </si>
  <si>
    <t xml:space="preserve">Apprentis en place </t>
  </si>
  <si>
    <t>durant la période</t>
  </si>
  <si>
    <t>1 à 3</t>
  </si>
  <si>
    <t>N - 4</t>
  </si>
  <si>
    <t>N - 5</t>
  </si>
  <si>
    <t xml:space="preserve">réglémentaire </t>
  </si>
  <si>
    <t>Ecart</t>
  </si>
  <si>
    <t>Masse salariale</t>
  </si>
  <si>
    <t xml:space="preserve">versée durant </t>
  </si>
  <si>
    <t>la période</t>
  </si>
  <si>
    <t xml:space="preserve">Volume horaire de la formation professionnelle continue   </t>
  </si>
  <si>
    <t>Nbr</t>
  </si>
  <si>
    <t xml:space="preserve">Catégorie </t>
  </si>
  <si>
    <t xml:space="preserve">Volume des heures </t>
  </si>
  <si>
    <t>travaillées et payées</t>
  </si>
  <si>
    <t xml:space="preserve">durant la période </t>
  </si>
  <si>
    <t>Nbr d'heures</t>
  </si>
  <si>
    <t xml:space="preserve">Volume des heures réellement </t>
  </si>
  <si>
    <t>consacrées à la FPC / CSP</t>
  </si>
  <si>
    <t>Volume</t>
  </si>
  <si>
    <t>au volume et au Taux</t>
  </si>
  <si>
    <t xml:space="preserve">Ecart constaté par rapport </t>
  </si>
  <si>
    <t>Taux réel ( % )</t>
  </si>
  <si>
    <t>Nb:</t>
  </si>
  <si>
    <t>CSP réparti selon les taux fixés</t>
  </si>
  <si>
    <t xml:space="preserve">Autres frais à déterminer </t>
  </si>
  <si>
    <t>( Max : 10 % taux plein )</t>
  </si>
  <si>
    <t xml:space="preserve">Dépenses réellement engagées dans l'apprentissage </t>
  </si>
  <si>
    <t xml:space="preserve">Total des </t>
  </si>
  <si>
    <t xml:space="preserve">dépenses </t>
  </si>
  <si>
    <t xml:space="preserve">Ecart par rapport </t>
  </si>
  <si>
    <t xml:space="preserve">au Taux plein </t>
  </si>
  <si>
    <t>réel</t>
  </si>
  <si>
    <t>Calcul du Taux</t>
  </si>
  <si>
    <t>Appréciation qualitative de la prise en charge des apprentis :</t>
  </si>
  <si>
    <t xml:space="preserve"> Nombre des apprentis recrutés à l’issue de leur formation :</t>
  </si>
  <si>
    <t xml:space="preserve">Effectif déclaré de  </t>
  </si>
  <si>
    <t>MSB versée</t>
  </si>
  <si>
    <t xml:space="preserve"> durant la période </t>
  </si>
  <si>
    <t xml:space="preserve"> être consacré </t>
  </si>
  <si>
    <t xml:space="preserve">     Dépenses réellement  </t>
  </si>
  <si>
    <t xml:space="preserve">     consacrés à la F.P continue</t>
  </si>
  <si>
    <t xml:space="preserve">Volume des H de formation par </t>
  </si>
  <si>
    <t>NB:</t>
  </si>
  <si>
    <t>1 à 5                              1</t>
  </si>
  <si>
    <t>6 à 20                            2</t>
  </si>
  <si>
    <t xml:space="preserve">21 à 40                          4 </t>
  </si>
  <si>
    <t xml:space="preserve">41 à 100                        5 </t>
  </si>
  <si>
    <t>100 à 1000                1/20</t>
  </si>
  <si>
    <t xml:space="preserve">1000 et plus              3% Effectif  </t>
  </si>
  <si>
    <t xml:space="preserve">Dépenses engagées par l'entreprise en matière d'apprentissage  </t>
  </si>
  <si>
    <t xml:space="preserve"> en sus de leur F principale </t>
  </si>
  <si>
    <t>Salaire des maîtres d'apprt</t>
  </si>
  <si>
    <t xml:space="preserve"> Nombre de contrats résiliés durant la période                       :</t>
  </si>
  <si>
    <t xml:space="preserve"> Nombre des sortants diplômés durant la période                 :</t>
  </si>
  <si>
    <t xml:space="preserve">MT représentant </t>
  </si>
  <si>
    <t xml:space="preserve">Effectif  </t>
  </si>
  <si>
    <t>des travailleurs</t>
  </si>
  <si>
    <t xml:space="preserve">MT salariale </t>
  </si>
  <si>
    <t xml:space="preserve">représentant  </t>
  </si>
  <si>
    <t xml:space="preserve">Vol. des h </t>
  </si>
  <si>
    <t xml:space="preserve">réservées  à la F.P.C  </t>
  </si>
  <si>
    <t>Présalaire versé</t>
  </si>
  <si>
    <t>valeur</t>
  </si>
  <si>
    <t xml:space="preserve">Volume horaire de travail semestrielle  d'un individu : </t>
  </si>
  <si>
    <t>CAP ET CMP</t>
  </si>
  <si>
    <t>TECHNICIEN</t>
  </si>
  <si>
    <t>BTS</t>
  </si>
  <si>
    <t>MINISTERE DE LA FORMATION ET DE L'ENSEIGNEMENT  PROFESSIONNELS</t>
  </si>
  <si>
    <t>MINISTERE DE LA FORMATION ET DE L'ENSEIGNEMENT PROFESSIONNELS</t>
  </si>
  <si>
    <t>Taux réelement 
consacrés F.APP</t>
  </si>
  <si>
    <r>
      <t>Entreprise</t>
    </r>
    <r>
      <rPr>
        <b/>
        <sz val="12"/>
        <color indexed="8"/>
        <rFont val="Arial"/>
        <family val="2"/>
      </rPr>
      <t xml:space="preserve">:  </t>
    </r>
  </si>
  <si>
    <t>Date de dépôt:</t>
  </si>
  <si>
    <t xml:space="preserve">Date de dépôt : </t>
  </si>
  <si>
    <t>1% temps de travail</t>
  </si>
  <si>
    <t>Equivalent 1 % devant</t>
  </si>
  <si>
    <t>1% de la MSG</t>
  </si>
  <si>
    <r>
      <t>Adresse</t>
    </r>
    <r>
      <rPr>
        <b/>
        <sz val="12"/>
        <color indexed="8"/>
        <rFont val="Arial"/>
        <family val="2"/>
      </rPr>
      <t xml:space="preserve">: </t>
    </r>
  </si>
  <si>
    <t xml:space="preserve">ALGER </t>
  </si>
  <si>
    <t>h / AN</t>
  </si>
  <si>
    <t>ANNEE 2021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</si>
</sst>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* #,##0_-;_-* #,##0\-;_-* &quot;-&quot;_-;_-@_-"/>
    <numFmt numFmtId="170" formatCode="_-&quot;د.ج.&quot;\ * #,##0.00_-;_-&quot;د.ج.&quot;\ * #,##0.00\-;_-&quot;د.ج.&quot;\ * &quot;-&quot;??_-;_-@_-"/>
    <numFmt numFmtId="171" formatCode="_-* #,##0.00_-;_-* #,##0.00\-;_-* &quot;-&quot;??_-;_-@_-"/>
    <numFmt numFmtId="172" formatCode="#,##0\ &quot;DA&quot;;\-#,##0\ &quot;DA&quot;"/>
    <numFmt numFmtId="173" formatCode="#,##0\ &quot;DA&quot;;[Red]\-#,##0\ &quot;DA&quot;"/>
    <numFmt numFmtId="174" formatCode="#,##0.00\ &quot;DA&quot;;\-#,##0.00\ &quot;DA&quot;"/>
    <numFmt numFmtId="175" formatCode="#,##0.00\ &quot;DA&quot;;[Red]\-#,##0.00\ &quot;DA&quot;"/>
    <numFmt numFmtId="176" formatCode="_-* #,##0\ &quot;DA&quot;_-;\-* #,##0\ &quot;DA&quot;_-;_-* &quot;-&quot;\ &quot;DA&quot;_-;_-@_-"/>
    <numFmt numFmtId="177" formatCode="_-* #,##0\ _D_A_-;\-* #,##0\ _D_A_-;_-* &quot;-&quot;\ _D_A_-;_-@_-"/>
    <numFmt numFmtId="178" formatCode="_-* #,##0.00\ &quot;DA&quot;_-;\-* #,##0.00\ &quot;DA&quot;_-;_-* &quot;-&quot;??\ &quot;DA&quot;_-;_-@_-"/>
    <numFmt numFmtId="179" formatCode="_-* #,##0.00\ _D_A_-;\-* #,##0.00\ _D_A_-;_-* &quot;-&quot;??\ _D_A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#,##0\ &quot;F&quot;;\-#,##0\ &quot;F&quot;"/>
    <numFmt numFmtId="187" formatCode="#,##0\ &quot;F&quot;;[Red]\-#,##0\ &quot;F&quot;"/>
    <numFmt numFmtId="188" formatCode="#,##0.00\ &quot;F&quot;;\-#,##0.00\ &quot;F&quot;"/>
    <numFmt numFmtId="189" formatCode="#,##0.00\ &quot;F&quot;;[Red]\-#,##0.00\ &quot;F&quot;"/>
    <numFmt numFmtId="190" formatCode="_-* #,##0\ &quot;F&quot;_-;\-* #,##0\ &quot;F&quot;_-;_-* &quot;-&quot;\ &quot;F&quot;_-;_-@_-"/>
    <numFmt numFmtId="191" formatCode="_-* #,##0\ _F_-;\-* #,##0\ _F_-;_-* &quot;-&quot;\ _F_-;_-@_-"/>
    <numFmt numFmtId="192" formatCode="_-* #,##0.00\ &quot;F&quot;_-;\-* #,##0.00\ &quot;F&quot;_-;_-* &quot;-&quot;??\ &quot;F&quot;_-;_-@_-"/>
    <numFmt numFmtId="193" formatCode="_-* #,##0.00\ _F_-;\-* #,##0.00\ _F_-;_-* &quot;-&quot;??\ _F_-;_-@_-"/>
    <numFmt numFmtId="194" formatCode="_-* #,##0.0\ _F_-;\-* #,##0.0\ _F_-;_-* &quot;-&quot;??\ _F_-;_-@_-"/>
    <numFmt numFmtId="195" formatCode="_-* #,##0\ _F_-;\-* #,##0\ _F_-;_-* &quot;-&quot;??\ _F_-;_-@_-"/>
    <numFmt numFmtId="196" formatCode="0.0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00000000"/>
    <numFmt numFmtId="204" formatCode="0.0000000000"/>
    <numFmt numFmtId="205" formatCode="0.00000000000"/>
    <numFmt numFmtId="206" formatCode="0.0%"/>
    <numFmt numFmtId="207" formatCode="_-* #,##0.000\ _F_-;\-* #,##0.000\ _F_-;_-* &quot;-&quot;??\ _F_-;_-@_-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9"/>
      <color indexed="8"/>
      <name val="Arial"/>
      <family val="2"/>
    </font>
    <font>
      <b/>
      <u val="single"/>
      <sz val="14"/>
      <color indexed="8"/>
      <name val="Arial"/>
      <family val="2"/>
    </font>
    <font>
      <sz val="12"/>
      <color indexed="8"/>
      <name val="Arial"/>
      <family val="2"/>
    </font>
    <font>
      <sz val="22"/>
      <color indexed="8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6" fillId="0" borderId="0" xfId="0" applyNumberFormat="1" applyFont="1" applyAlignment="1">
      <alignment horizontal="center"/>
    </xf>
    <xf numFmtId="193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2" fontId="10" fillId="0" borderId="14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193" fontId="8" fillId="0" borderId="0" xfId="47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0" fontId="8" fillId="0" borderId="17" xfId="53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1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10" fillId="0" borderId="16" xfId="0" applyFont="1" applyFill="1" applyBorder="1" applyAlignment="1">
      <alignment/>
    </xf>
    <xf numFmtId="0" fontId="10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4" fontId="10" fillId="0" borderId="17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12" fillId="0" borderId="17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0" borderId="17" xfId="0" applyFont="1" applyBorder="1" applyAlignment="1">
      <alignment/>
    </xf>
    <xf numFmtId="0" fontId="15" fillId="0" borderId="17" xfId="0" applyFont="1" applyFill="1" applyBorder="1" applyAlignment="1">
      <alignment horizontal="center"/>
    </xf>
    <xf numFmtId="193" fontId="15" fillId="0" borderId="17" xfId="0" applyNumberFormat="1" applyFont="1" applyFill="1" applyBorder="1" applyAlignment="1">
      <alignment horizontal="center"/>
    </xf>
    <xf numFmtId="179" fontId="15" fillId="0" borderId="17" xfId="0" applyNumberFormat="1" applyFont="1" applyFill="1" applyBorder="1" applyAlignment="1">
      <alignment horizontal="center"/>
    </xf>
    <xf numFmtId="4" fontId="15" fillId="0" borderId="17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33" borderId="19" xfId="0" applyFont="1" applyFill="1" applyBorder="1" applyAlignment="1">
      <alignment horizontal="center"/>
    </xf>
    <xf numFmtId="0" fontId="15" fillId="33" borderId="22" xfId="0" applyFont="1" applyFill="1" applyBorder="1" applyAlignment="1">
      <alignment/>
    </xf>
    <xf numFmtId="193" fontId="15" fillId="0" borderId="17" xfId="47" applyNumberFormat="1" applyFont="1" applyFill="1" applyBorder="1" applyAlignment="1">
      <alignment horizontal="center"/>
    </xf>
    <xf numFmtId="10" fontId="15" fillId="0" borderId="17" xfId="0" applyNumberFormat="1" applyFont="1" applyFill="1" applyBorder="1" applyAlignment="1">
      <alignment horizontal="center"/>
    </xf>
    <xf numFmtId="193" fontId="15" fillId="0" borderId="17" xfId="47" applyNumberFormat="1" applyFont="1" applyFill="1" applyBorder="1" applyAlignment="1">
      <alignment vertical="center"/>
    </xf>
    <xf numFmtId="10" fontId="15" fillId="0" borderId="17" xfId="53" applyNumberFormat="1" applyFont="1" applyFill="1" applyBorder="1" applyAlignment="1">
      <alignment horizontal="center"/>
    </xf>
    <xf numFmtId="193" fontId="15" fillId="0" borderId="17" xfId="47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193" fontId="8" fillId="0" borderId="17" xfId="0" applyNumberFormat="1" applyFont="1" applyFill="1" applyBorder="1" applyAlignment="1">
      <alignment horizontal="center"/>
    </xf>
    <xf numFmtId="10" fontId="8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193" fontId="8" fillId="34" borderId="17" xfId="47" applyNumberFormat="1" applyFont="1" applyFill="1" applyBorder="1" applyAlignment="1">
      <alignment horizontal="center"/>
    </xf>
    <xf numFmtId="4" fontId="10" fillId="34" borderId="17" xfId="0" applyNumberFormat="1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6" fillId="0" borderId="0" xfId="0" applyNumberFormat="1" applyFont="1" applyAlignment="1">
      <alignment/>
    </xf>
    <xf numFmtId="43" fontId="17" fillId="0" borderId="0" xfId="0" applyNumberFormat="1" applyFont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/>
    </xf>
    <xf numFmtId="0" fontId="8" fillId="33" borderId="0" xfId="0" applyFont="1" applyFill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9" fillId="33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34" borderId="2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9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9</xdr:col>
      <xdr:colOff>0</xdr:colOff>
      <xdr:row>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409575"/>
          <a:ext cx="11649075" cy="4000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1323975</xdr:colOff>
      <xdr:row>19</xdr:row>
      <xdr:rowOff>47625</xdr:rowOff>
    </xdr:from>
    <xdr:to>
      <xdr:col>3</xdr:col>
      <xdr:colOff>104775</xdr:colOff>
      <xdr:row>25</xdr:row>
      <xdr:rowOff>28575</xdr:rowOff>
    </xdr:to>
    <xdr:grpSp>
      <xdr:nvGrpSpPr>
        <xdr:cNvPr id="1" name="Groupe 11"/>
        <xdr:cNvGrpSpPr>
          <a:grpSpLocks/>
        </xdr:cNvGrpSpPr>
      </xdr:nvGrpSpPr>
      <xdr:grpSpPr>
        <a:xfrm>
          <a:off x="3790950" y="3848100"/>
          <a:ext cx="790575" cy="609600"/>
          <a:chOff x="3591417" y="3108540"/>
          <a:chExt cx="790390" cy="608632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629553" y="3108540"/>
            <a:ext cx="733284" cy="16174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3648523" y="3336777"/>
            <a:ext cx="733284" cy="1331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3591417" y="3545994"/>
            <a:ext cx="733284" cy="17117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00</a:t>
            </a:r>
          </a:p>
        </xdr:txBody>
      </xdr:sp>
    </xdr:grpSp>
    <xdr:clientData/>
  </xdr:twoCellAnchor>
  <xdr:twoCellAnchor>
    <xdr:from>
      <xdr:col>0</xdr:col>
      <xdr:colOff>733425</xdr:colOff>
      <xdr:row>42</xdr:row>
      <xdr:rowOff>133350</xdr:rowOff>
    </xdr:from>
    <xdr:to>
      <xdr:col>0</xdr:col>
      <xdr:colOff>923925</xdr:colOff>
      <xdr:row>42</xdr:row>
      <xdr:rowOff>133350</xdr:rowOff>
    </xdr:to>
    <xdr:sp>
      <xdr:nvSpPr>
        <xdr:cNvPr id="5" name="Line 20"/>
        <xdr:cNvSpPr>
          <a:spLocks/>
        </xdr:cNvSpPr>
      </xdr:nvSpPr>
      <xdr:spPr>
        <a:xfrm>
          <a:off x="733425" y="74009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41</xdr:row>
      <xdr:rowOff>133350</xdr:rowOff>
    </xdr:from>
    <xdr:to>
      <xdr:col>0</xdr:col>
      <xdr:colOff>923925</xdr:colOff>
      <xdr:row>41</xdr:row>
      <xdr:rowOff>133350</xdr:rowOff>
    </xdr:to>
    <xdr:sp>
      <xdr:nvSpPr>
        <xdr:cNvPr id="6" name="Line 21"/>
        <xdr:cNvSpPr>
          <a:spLocks/>
        </xdr:cNvSpPr>
      </xdr:nvSpPr>
      <xdr:spPr>
        <a:xfrm>
          <a:off x="733425" y="72485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40</xdr:row>
      <xdr:rowOff>133350</xdr:rowOff>
    </xdr:from>
    <xdr:to>
      <xdr:col>0</xdr:col>
      <xdr:colOff>923925</xdr:colOff>
      <xdr:row>40</xdr:row>
      <xdr:rowOff>133350</xdr:rowOff>
    </xdr:to>
    <xdr:sp>
      <xdr:nvSpPr>
        <xdr:cNvPr id="7" name="Line 22"/>
        <xdr:cNvSpPr>
          <a:spLocks/>
        </xdr:cNvSpPr>
      </xdr:nvSpPr>
      <xdr:spPr>
        <a:xfrm>
          <a:off x="733425" y="70866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38</xdr:row>
      <xdr:rowOff>133350</xdr:rowOff>
    </xdr:from>
    <xdr:to>
      <xdr:col>0</xdr:col>
      <xdr:colOff>923925</xdr:colOff>
      <xdr:row>38</xdr:row>
      <xdr:rowOff>133350</xdr:rowOff>
    </xdr:to>
    <xdr:sp>
      <xdr:nvSpPr>
        <xdr:cNvPr id="8" name="Line 23"/>
        <xdr:cNvSpPr>
          <a:spLocks/>
        </xdr:cNvSpPr>
      </xdr:nvSpPr>
      <xdr:spPr>
        <a:xfrm>
          <a:off x="733425" y="67818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37</xdr:row>
      <xdr:rowOff>133350</xdr:rowOff>
    </xdr:from>
    <xdr:to>
      <xdr:col>0</xdr:col>
      <xdr:colOff>923925</xdr:colOff>
      <xdr:row>37</xdr:row>
      <xdr:rowOff>133350</xdr:rowOff>
    </xdr:to>
    <xdr:sp>
      <xdr:nvSpPr>
        <xdr:cNvPr id="9" name="Line 24"/>
        <xdr:cNvSpPr>
          <a:spLocks/>
        </xdr:cNvSpPr>
      </xdr:nvSpPr>
      <xdr:spPr>
        <a:xfrm>
          <a:off x="733425" y="6619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733425</xdr:colOff>
      <xdr:row>39</xdr:row>
      <xdr:rowOff>133350</xdr:rowOff>
    </xdr:from>
    <xdr:to>
      <xdr:col>0</xdr:col>
      <xdr:colOff>923925</xdr:colOff>
      <xdr:row>39</xdr:row>
      <xdr:rowOff>133350</xdr:rowOff>
    </xdr:to>
    <xdr:sp>
      <xdr:nvSpPr>
        <xdr:cNvPr id="10" name="Line 25"/>
        <xdr:cNvSpPr>
          <a:spLocks/>
        </xdr:cNvSpPr>
      </xdr:nvSpPr>
      <xdr:spPr>
        <a:xfrm>
          <a:off x="733425" y="69342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8</xdr:col>
      <xdr:colOff>0</xdr:colOff>
      <xdr:row>4</xdr:row>
      <xdr:rowOff>0</xdr:rowOff>
    </xdr:to>
    <xdr:sp>
      <xdr:nvSpPr>
        <xdr:cNvPr id="11" name="Rectangle 26"/>
        <xdr:cNvSpPr>
          <a:spLocks/>
        </xdr:cNvSpPr>
      </xdr:nvSpPr>
      <xdr:spPr>
        <a:xfrm>
          <a:off x="0" y="381000"/>
          <a:ext cx="10448925" cy="3524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48"/>
  <sheetViews>
    <sheetView tabSelected="1" view="pageBreakPreview" zoomScale="80" zoomScaleNormal="75" zoomScaleSheetLayoutView="80" zoomScalePageLayoutView="0" workbookViewId="0" topLeftCell="A1">
      <selection activeCell="G8" sqref="G8"/>
    </sheetView>
  </sheetViews>
  <sheetFormatPr defaultColWidth="11.421875" defaultRowHeight="12.75"/>
  <cols>
    <col min="1" max="1" width="17.7109375" style="3" customWidth="1"/>
    <col min="2" max="2" width="10.28125" style="3" customWidth="1"/>
    <col min="3" max="3" width="30.140625" style="3" customWidth="1"/>
    <col min="4" max="4" width="23.8515625" style="3" customWidth="1"/>
    <col min="5" max="5" width="19.57421875" style="3" customWidth="1"/>
    <col min="6" max="6" width="20.8515625" style="3" customWidth="1"/>
    <col min="7" max="7" width="13.140625" style="3" customWidth="1"/>
    <col min="8" max="8" width="21.421875" style="3" customWidth="1"/>
    <col min="9" max="9" width="17.7109375" style="3" customWidth="1"/>
    <col min="10" max="10" width="16.140625" style="3" customWidth="1"/>
    <col min="11" max="12" width="11.421875" style="3" customWidth="1"/>
    <col min="13" max="16384" width="11.421875" style="1" customWidth="1"/>
  </cols>
  <sheetData>
    <row r="1" spans="1:9" ht="18">
      <c r="A1" s="99" t="s">
        <v>0</v>
      </c>
      <c r="B1" s="99"/>
      <c r="C1" s="99"/>
      <c r="D1" s="99"/>
      <c r="E1" s="99"/>
      <c r="F1" s="99"/>
      <c r="G1" s="99"/>
      <c r="H1" s="99"/>
      <c r="I1" s="99"/>
    </row>
    <row r="2" spans="1:9" ht="11.25">
      <c r="A2" s="4"/>
      <c r="B2" s="4"/>
      <c r="C2" s="4"/>
      <c r="D2" s="4"/>
      <c r="E2" s="4"/>
      <c r="F2" s="4"/>
      <c r="G2" s="4"/>
      <c r="H2" s="4"/>
      <c r="I2" s="4"/>
    </row>
    <row r="3" spans="2:6" ht="11.25">
      <c r="B3" s="5"/>
      <c r="C3" s="5"/>
      <c r="D3" s="5"/>
      <c r="E3" s="5"/>
      <c r="F3" s="5"/>
    </row>
    <row r="4" spans="1:9" ht="18">
      <c r="A4" s="100" t="s">
        <v>89</v>
      </c>
      <c r="B4" s="100"/>
      <c r="C4" s="100"/>
      <c r="D4" s="100"/>
      <c r="E4" s="100"/>
      <c r="F4" s="100"/>
      <c r="G4" s="100"/>
      <c r="H4" s="100"/>
      <c r="I4" s="100"/>
    </row>
    <row r="5" spans="2:6" ht="11.25">
      <c r="B5" s="5"/>
      <c r="C5" s="5"/>
      <c r="D5" s="5"/>
      <c r="E5" s="5"/>
      <c r="F5" s="5"/>
    </row>
    <row r="6" spans="2:6" ht="9" customHeight="1">
      <c r="B6" s="5"/>
      <c r="C6" s="5"/>
      <c r="D6" s="5"/>
      <c r="E6" s="5"/>
      <c r="F6" s="5"/>
    </row>
    <row r="7" spans="1:9" ht="15.75">
      <c r="A7" s="96" t="s">
        <v>16</v>
      </c>
      <c r="B7" s="96"/>
      <c r="C7" s="96"/>
      <c r="D7" s="96"/>
      <c r="E7" s="5"/>
      <c r="F7" s="5"/>
      <c r="G7" s="96" t="s">
        <v>100</v>
      </c>
      <c r="H7" s="96"/>
      <c r="I7" s="96"/>
    </row>
    <row r="9" spans="1:10" ht="18">
      <c r="A9" s="101" t="s">
        <v>30</v>
      </c>
      <c r="B9" s="101"/>
      <c r="C9" s="101"/>
      <c r="D9" s="101"/>
      <c r="E9" s="101"/>
      <c r="F9" s="101"/>
      <c r="G9" s="101"/>
      <c r="H9" s="101"/>
      <c r="I9" s="101"/>
      <c r="J9" s="6"/>
    </row>
    <row r="10" spans="1:10" ht="11.25">
      <c r="A10" s="7"/>
      <c r="B10" s="7"/>
      <c r="C10" s="7"/>
      <c r="D10" s="7"/>
      <c r="E10" s="7"/>
      <c r="F10" s="7"/>
      <c r="G10" s="7"/>
      <c r="H10" s="7"/>
      <c r="I10" s="7"/>
      <c r="J10" s="6"/>
    </row>
    <row r="11" spans="1:10" ht="11.25">
      <c r="A11" s="7"/>
      <c r="B11" s="7"/>
      <c r="C11" s="7"/>
      <c r="D11" s="7"/>
      <c r="E11" s="7"/>
      <c r="F11" s="7"/>
      <c r="G11" s="7"/>
      <c r="H11" s="7"/>
      <c r="I11" s="7"/>
      <c r="J11" s="6"/>
    </row>
    <row r="13" spans="1:12" ht="15.75">
      <c r="A13" s="27" t="s">
        <v>91</v>
      </c>
      <c r="B13" s="102"/>
      <c r="C13" s="102"/>
      <c r="D13" s="102"/>
      <c r="E13" s="102"/>
      <c r="F13" s="102"/>
      <c r="G13" s="27"/>
      <c r="H13" s="27"/>
      <c r="I13" s="27"/>
      <c r="J13" s="27"/>
      <c r="K13" s="27"/>
      <c r="L13" s="27"/>
    </row>
    <row r="14" spans="1:5" ht="15.75">
      <c r="A14" s="9" t="s">
        <v>92</v>
      </c>
      <c r="B14" s="103"/>
      <c r="C14" s="102"/>
      <c r="D14" s="102"/>
      <c r="E14" s="8"/>
    </row>
    <row r="15" spans="1:7" ht="15.75">
      <c r="A15" s="27" t="s">
        <v>97</v>
      </c>
      <c r="B15" s="102" t="s">
        <v>98</v>
      </c>
      <c r="C15" s="102"/>
      <c r="D15" s="102"/>
      <c r="E15" s="102"/>
      <c r="F15" s="102"/>
      <c r="G15" s="102"/>
    </row>
    <row r="17" ht="12" thickBot="1"/>
    <row r="18" spans="1:10" ht="15.75">
      <c r="A18" s="94" t="s">
        <v>56</v>
      </c>
      <c r="B18" s="95"/>
      <c r="C18" s="52" t="s">
        <v>33</v>
      </c>
      <c r="D18" s="52" t="s">
        <v>80</v>
      </c>
      <c r="E18" s="94" t="s">
        <v>62</v>
      </c>
      <c r="F18" s="95"/>
      <c r="G18" s="106" t="s">
        <v>37</v>
      </c>
      <c r="H18" s="107"/>
      <c r="I18" s="90" t="s">
        <v>41</v>
      </c>
      <c r="J18" s="91"/>
    </row>
    <row r="19" spans="1:10" ht="16.5" thickBot="1">
      <c r="A19" s="97" t="s">
        <v>3</v>
      </c>
      <c r="B19" s="98"/>
      <c r="C19" s="53" t="s">
        <v>34</v>
      </c>
      <c r="D19" s="53" t="s">
        <v>81</v>
      </c>
      <c r="E19" s="97" t="s">
        <v>44</v>
      </c>
      <c r="F19" s="98"/>
      <c r="G19" s="97" t="s">
        <v>38</v>
      </c>
      <c r="H19" s="98"/>
      <c r="I19" s="92" t="s">
        <v>40</v>
      </c>
      <c r="J19" s="93"/>
    </row>
    <row r="20" spans="1:10" ht="16.5" thickBot="1">
      <c r="A20" s="54" t="s">
        <v>32</v>
      </c>
      <c r="B20" s="55" t="s">
        <v>31</v>
      </c>
      <c r="C20" s="56" t="s">
        <v>35</v>
      </c>
      <c r="D20" s="56" t="s">
        <v>94</v>
      </c>
      <c r="E20" s="56" t="s">
        <v>36</v>
      </c>
      <c r="F20" s="56" t="s">
        <v>10</v>
      </c>
      <c r="G20" s="56" t="s">
        <v>36</v>
      </c>
      <c r="H20" s="56" t="s">
        <v>42</v>
      </c>
      <c r="I20" s="57" t="s">
        <v>39</v>
      </c>
      <c r="J20" s="58" t="s">
        <v>10</v>
      </c>
    </row>
    <row r="21" spans="1:10" ht="20.25" customHeight="1" thickBot="1">
      <c r="A21" s="59" t="s">
        <v>12</v>
      </c>
      <c r="B21" s="60"/>
      <c r="C21" s="61">
        <f>SUM(B21)*D27</f>
        <v>0</v>
      </c>
      <c r="D21" s="61">
        <f>C21*1/100</f>
        <v>0</v>
      </c>
      <c r="E21" s="62">
        <f>SUM(D24)*40/100</f>
        <v>0</v>
      </c>
      <c r="F21" s="60">
        <v>40</v>
      </c>
      <c r="G21" s="60"/>
      <c r="H21" s="63" t="e">
        <f>G21*100/C21</f>
        <v>#DIV/0!</v>
      </c>
      <c r="I21" s="61">
        <f>D21-G21</f>
        <v>0</v>
      </c>
      <c r="J21" s="63" t="e">
        <f>1-H21</f>
        <v>#DIV/0!</v>
      </c>
    </row>
    <row r="22" spans="1:10" ht="20.25" customHeight="1" thickBot="1">
      <c r="A22" s="59" t="s">
        <v>13</v>
      </c>
      <c r="B22" s="60"/>
      <c r="C22" s="61">
        <f>B22*D27</f>
        <v>0</v>
      </c>
      <c r="D22" s="61">
        <f>C22*1/100</f>
        <v>0</v>
      </c>
      <c r="E22" s="62">
        <f>SUM(D24)*40/100</f>
        <v>0</v>
      </c>
      <c r="F22" s="60">
        <v>40</v>
      </c>
      <c r="G22" s="60"/>
      <c r="H22" s="63" t="e">
        <f>G22*100/C22</f>
        <v>#DIV/0!</v>
      </c>
      <c r="I22" s="61">
        <f>D22-G22</f>
        <v>0</v>
      </c>
      <c r="J22" s="63" t="e">
        <f>1-H22</f>
        <v>#DIV/0!</v>
      </c>
    </row>
    <row r="23" spans="1:10" ht="20.25" customHeight="1" thickBot="1">
      <c r="A23" s="59" t="s">
        <v>15</v>
      </c>
      <c r="B23" s="60"/>
      <c r="C23" s="61">
        <f>B23*D27</f>
        <v>0</v>
      </c>
      <c r="D23" s="61">
        <f>C23*1/100</f>
        <v>0</v>
      </c>
      <c r="E23" s="62">
        <f>SUM(D24)*20/100</f>
        <v>0</v>
      </c>
      <c r="F23" s="60">
        <v>20</v>
      </c>
      <c r="G23" s="60"/>
      <c r="H23" s="63" t="e">
        <f>G23*100/C23</f>
        <v>#DIV/0!</v>
      </c>
      <c r="I23" s="61">
        <f>D23-G23</f>
        <v>0</v>
      </c>
      <c r="J23" s="63" t="e">
        <f>1-H23</f>
        <v>#DIV/0!</v>
      </c>
    </row>
    <row r="24" spans="1:10" ht="20.25" customHeight="1" thickBot="1">
      <c r="A24" s="59" t="s">
        <v>14</v>
      </c>
      <c r="B24" s="79">
        <f>SUM(B21:B23)</f>
        <v>0</v>
      </c>
      <c r="C24" s="61">
        <f>SUM(C21:C23)</f>
        <v>0</v>
      </c>
      <c r="D24" s="61">
        <f>C24*1/100</f>
        <v>0</v>
      </c>
      <c r="E24" s="60">
        <f>SUM(E21:E23)</f>
        <v>0</v>
      </c>
      <c r="F24" s="60">
        <f>SUM(F21:F23)</f>
        <v>100</v>
      </c>
      <c r="G24" s="79">
        <f>SUM(G21:G23)</f>
        <v>0</v>
      </c>
      <c r="H24" s="63" t="e">
        <f>SUM(G24*100/C24)</f>
        <v>#DIV/0!</v>
      </c>
      <c r="I24" s="61">
        <f>SUM(D24-G24)</f>
        <v>0</v>
      </c>
      <c r="J24" s="48" t="e">
        <f>SUM(I24*100/C24)</f>
        <v>#DIV/0!</v>
      </c>
    </row>
    <row r="26" spans="1:3" ht="11.25">
      <c r="A26" s="5" t="s">
        <v>43</v>
      </c>
      <c r="B26" s="5"/>
      <c r="C26" s="5"/>
    </row>
    <row r="27" spans="1:5" ht="20.25">
      <c r="A27" s="96" t="s">
        <v>84</v>
      </c>
      <c r="B27" s="96"/>
      <c r="C27" s="96"/>
      <c r="D27" s="87">
        <v>2079.96</v>
      </c>
      <c r="E27" s="29" t="s">
        <v>99</v>
      </c>
    </row>
    <row r="28" spans="1:4" ht="15.75">
      <c r="A28" s="5"/>
      <c r="B28" s="5"/>
      <c r="C28" s="5"/>
      <c r="D28" s="28"/>
    </row>
    <row r="29" spans="2:6" ht="11.25">
      <c r="B29" s="5"/>
      <c r="C29" s="5"/>
      <c r="D29" s="5"/>
      <c r="E29" s="5"/>
      <c r="F29" s="5"/>
    </row>
    <row r="31" spans="1:9" ht="15.75">
      <c r="A31" s="108" t="s">
        <v>1</v>
      </c>
      <c r="B31" s="108"/>
      <c r="C31" s="108"/>
      <c r="D31" s="108"/>
      <c r="E31" s="108"/>
      <c r="F31" s="108"/>
      <c r="G31" s="108"/>
      <c r="H31" s="108"/>
      <c r="I31" s="108"/>
    </row>
    <row r="32" ht="12" thickBot="1"/>
    <row r="33" spans="1:9" ht="12.75" customHeight="1">
      <c r="A33" s="94" t="s">
        <v>2</v>
      </c>
      <c r="B33" s="95"/>
      <c r="C33" s="51" t="s">
        <v>57</v>
      </c>
      <c r="D33" s="50" t="s">
        <v>95</v>
      </c>
      <c r="E33" s="51" t="s">
        <v>59</v>
      </c>
      <c r="F33" s="94" t="s">
        <v>60</v>
      </c>
      <c r="G33" s="95"/>
      <c r="H33" s="90" t="s">
        <v>5</v>
      </c>
      <c r="I33" s="91"/>
    </row>
    <row r="34" spans="1:9" ht="16.5" thickBot="1">
      <c r="A34" s="104" t="s">
        <v>3</v>
      </c>
      <c r="B34" s="105"/>
      <c r="C34" s="64" t="s">
        <v>58</v>
      </c>
      <c r="D34" s="97" t="s">
        <v>4</v>
      </c>
      <c r="E34" s="98"/>
      <c r="F34" s="65" t="s">
        <v>61</v>
      </c>
      <c r="G34" s="66"/>
      <c r="H34" s="67"/>
      <c r="I34" s="68"/>
    </row>
    <row r="35" spans="1:9" ht="21" customHeight="1" thickBot="1">
      <c r="A35" s="55" t="s">
        <v>6</v>
      </c>
      <c r="B35" s="55" t="s">
        <v>7</v>
      </c>
      <c r="C35" s="55" t="s">
        <v>8</v>
      </c>
      <c r="D35" s="55" t="s">
        <v>83</v>
      </c>
      <c r="E35" s="55" t="s">
        <v>10</v>
      </c>
      <c r="F35" s="55" t="s">
        <v>9</v>
      </c>
      <c r="G35" s="55" t="s">
        <v>10</v>
      </c>
      <c r="H35" s="57" t="s">
        <v>9</v>
      </c>
      <c r="I35" s="57" t="s">
        <v>11</v>
      </c>
    </row>
    <row r="36" spans="1:9" ht="20.25" customHeight="1" thickBot="1">
      <c r="A36" s="59" t="s">
        <v>12</v>
      </c>
      <c r="B36" s="60">
        <f>SUM(B21)</f>
        <v>0</v>
      </c>
      <c r="C36" s="69"/>
      <c r="D36" s="61">
        <f>1/100*C36</f>
        <v>0</v>
      </c>
      <c r="E36" s="70" t="e">
        <f>D36/C39</f>
        <v>#DIV/0!</v>
      </c>
      <c r="F36" s="71"/>
      <c r="G36" s="72" t="e">
        <f>F36/C39</f>
        <v>#DIV/0!</v>
      </c>
      <c r="H36" s="63">
        <f>D36-F36</f>
        <v>0</v>
      </c>
      <c r="I36" s="72" t="e">
        <f>H36/C39</f>
        <v>#DIV/0!</v>
      </c>
    </row>
    <row r="37" spans="1:9" ht="20.25" customHeight="1" thickBot="1">
      <c r="A37" s="59" t="s">
        <v>13</v>
      </c>
      <c r="B37" s="60">
        <f>SUM(B22)</f>
        <v>0</v>
      </c>
      <c r="C37" s="69"/>
      <c r="D37" s="61">
        <f>1/100*C37</f>
        <v>0</v>
      </c>
      <c r="E37" s="70" t="e">
        <f>D37/C39</f>
        <v>#DIV/0!</v>
      </c>
      <c r="F37" s="73"/>
      <c r="G37" s="72" t="e">
        <f>F37/C39</f>
        <v>#DIV/0!</v>
      </c>
      <c r="H37" s="63">
        <f>D37-F37</f>
        <v>0</v>
      </c>
      <c r="I37" s="72" t="e">
        <f>H37/C39</f>
        <v>#DIV/0!</v>
      </c>
    </row>
    <row r="38" spans="1:9" ht="20.25" customHeight="1" thickBot="1">
      <c r="A38" s="59" t="s">
        <v>15</v>
      </c>
      <c r="B38" s="60">
        <f>SUM(B23)</f>
        <v>0</v>
      </c>
      <c r="C38" s="69"/>
      <c r="D38" s="61">
        <f>1/100*C38</f>
        <v>0</v>
      </c>
      <c r="E38" s="70" t="e">
        <f>D38/C39</f>
        <v>#DIV/0!</v>
      </c>
      <c r="F38" s="73"/>
      <c r="G38" s="72" t="e">
        <f>F38/C39</f>
        <v>#DIV/0!</v>
      </c>
      <c r="H38" s="63">
        <f>D38-F38</f>
        <v>0</v>
      </c>
      <c r="I38" s="72" t="e">
        <f>H38/C39</f>
        <v>#DIV/0!</v>
      </c>
    </row>
    <row r="39" spans="1:9" ht="19.5" customHeight="1" thickBot="1">
      <c r="A39" s="59" t="s">
        <v>14</v>
      </c>
      <c r="B39" s="74">
        <f>SUM(B24)</f>
        <v>0</v>
      </c>
      <c r="C39" s="80">
        <f>SUM(C36:C38)</f>
        <v>0</v>
      </c>
      <c r="D39" s="75">
        <f>1/100*C39</f>
        <v>0</v>
      </c>
      <c r="E39" s="76" t="e">
        <f>D39/C39</f>
        <v>#DIV/0!</v>
      </c>
      <c r="F39" s="80">
        <f>SUM(F36:F38)</f>
        <v>0</v>
      </c>
      <c r="G39" s="31" t="e">
        <f>SUM(G36:G38)</f>
        <v>#DIV/0!</v>
      </c>
      <c r="H39" s="48">
        <f>SUM(H36:H38)</f>
        <v>0</v>
      </c>
      <c r="I39" s="31" t="e">
        <f>SUM(I36:I38)</f>
        <v>#DIV/0!</v>
      </c>
    </row>
    <row r="40" ht="11.25">
      <c r="D40" s="10"/>
    </row>
    <row r="41" ht="29.25" customHeight="1">
      <c r="C41" s="88" t="e">
        <f>SUM(C39)/12/B39</f>
        <v>#DIV/0!</v>
      </c>
    </row>
    <row r="42" spans="1:12" s="86" customFormat="1" ht="20.25">
      <c r="A42" s="84"/>
      <c r="B42" s="84"/>
      <c r="C42" s="89" t="e">
        <f>C36/12/B36</f>
        <v>#DIV/0!</v>
      </c>
      <c r="D42" s="84"/>
      <c r="E42" s="84"/>
      <c r="F42" s="84"/>
      <c r="G42" s="84"/>
      <c r="H42" s="84"/>
      <c r="I42" s="84"/>
      <c r="J42" s="84"/>
      <c r="K42" s="84"/>
      <c r="L42" s="84"/>
    </row>
    <row r="43" spans="1:12" s="86" customFormat="1" ht="20.25">
      <c r="A43" s="84"/>
      <c r="B43" s="84"/>
      <c r="C43" s="85" t="e">
        <f>C37/12/B37</f>
        <v>#DIV/0!</v>
      </c>
      <c r="D43" s="84"/>
      <c r="E43" s="84"/>
      <c r="F43" s="84"/>
      <c r="G43" s="84"/>
      <c r="H43" s="84"/>
      <c r="I43" s="84"/>
      <c r="J43" s="84"/>
      <c r="K43" s="84"/>
      <c r="L43" s="84"/>
    </row>
    <row r="44" spans="1:12" s="86" customFormat="1" ht="20.25">
      <c r="A44" s="84"/>
      <c r="B44" s="84"/>
      <c r="C44" s="85" t="e">
        <f>C38/12/B38</f>
        <v>#DIV/0!</v>
      </c>
      <c r="D44" s="84"/>
      <c r="E44" s="84"/>
      <c r="F44" s="84"/>
      <c r="G44" s="84"/>
      <c r="H44" s="84"/>
      <c r="I44" s="84"/>
      <c r="J44" s="84"/>
      <c r="K44" s="84"/>
      <c r="L44" s="84"/>
    </row>
    <row r="48" ht="11.25">
      <c r="E48" s="11"/>
    </row>
  </sheetData>
  <sheetProtection/>
  <mergeCells count="23">
    <mergeCell ref="B14:D14"/>
    <mergeCell ref="A34:B34"/>
    <mergeCell ref="D34:E34"/>
    <mergeCell ref="F33:G33"/>
    <mergeCell ref="B15:G15"/>
    <mergeCell ref="G18:H18"/>
    <mergeCell ref="A33:B33"/>
    <mergeCell ref="H33:I33"/>
    <mergeCell ref="G19:H19"/>
    <mergeCell ref="A31:I31"/>
    <mergeCell ref="A1:I1"/>
    <mergeCell ref="A4:I4"/>
    <mergeCell ref="A7:D7"/>
    <mergeCell ref="A9:I9"/>
    <mergeCell ref="G7:I7"/>
    <mergeCell ref="B13:F13"/>
    <mergeCell ref="I18:J18"/>
    <mergeCell ref="I19:J19"/>
    <mergeCell ref="E18:F18"/>
    <mergeCell ref="A27:C27"/>
    <mergeCell ref="A18:B18"/>
    <mergeCell ref="A19:B19"/>
    <mergeCell ref="E19:F19"/>
  </mergeCells>
  <printOptions/>
  <pageMargins left="0.53" right="0.59" top="0.22" bottom="0.984251969" header="0.18" footer="0.4921259845"/>
  <pageSetup horizontalDpi="300" verticalDpi="300" orientation="landscape" paperSize="9" scale="72" r:id="rId2"/>
  <rowBreaks count="1" manualBreakCount="1">
    <brk id="3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43"/>
  <sheetViews>
    <sheetView view="pageBreakPreview" zoomScale="90" zoomScaleSheetLayoutView="90" zoomScalePageLayoutView="0" workbookViewId="0" topLeftCell="A1">
      <selection activeCell="E35" sqref="E35:F35"/>
    </sheetView>
  </sheetViews>
  <sheetFormatPr defaultColWidth="13.8515625" defaultRowHeight="12.75"/>
  <cols>
    <col min="1" max="1" width="17.8515625" style="12" customWidth="1"/>
    <col min="2" max="2" width="19.140625" style="12" customWidth="1"/>
    <col min="3" max="3" width="30.140625" style="12" customWidth="1"/>
    <col min="4" max="4" width="27.421875" style="12" customWidth="1"/>
    <col min="5" max="5" width="19.140625" style="12" customWidth="1"/>
    <col min="6" max="6" width="11.28125" style="12" customWidth="1"/>
    <col min="7" max="7" width="14.8515625" style="12" customWidth="1"/>
    <col min="8" max="8" width="16.8515625" style="12" customWidth="1"/>
    <col min="9" max="9" width="13.8515625" style="12" customWidth="1"/>
    <col min="10" max="10" width="19.421875" style="12" customWidth="1"/>
    <col min="11" max="11" width="13.8515625" style="12" customWidth="1"/>
    <col min="12" max="16384" width="13.8515625" style="2" customWidth="1"/>
  </cols>
  <sheetData>
    <row r="1" spans="1:8" ht="18">
      <c r="A1" s="99" t="s">
        <v>0</v>
      </c>
      <c r="B1" s="99"/>
      <c r="C1" s="99"/>
      <c r="D1" s="99"/>
      <c r="E1" s="99"/>
      <c r="F1" s="99"/>
      <c r="G1" s="99"/>
      <c r="H1" s="99"/>
    </row>
    <row r="2" spans="1:10" ht="12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8" ht="15.75" customHeight="1">
      <c r="A3" s="108" t="s">
        <v>88</v>
      </c>
      <c r="B3" s="108"/>
      <c r="C3" s="108"/>
      <c r="D3" s="108"/>
      <c r="E3" s="108"/>
      <c r="F3" s="108"/>
      <c r="G3" s="108"/>
      <c r="H3" s="108"/>
    </row>
    <row r="4" spans="2:7" ht="12">
      <c r="B4" s="14"/>
      <c r="C4" s="14"/>
      <c r="D4" s="14"/>
      <c r="E4" s="14"/>
      <c r="F4" s="14"/>
      <c r="G4" s="14"/>
    </row>
    <row r="5" spans="2:7" ht="12">
      <c r="B5" s="14"/>
      <c r="C5" s="14"/>
      <c r="D5" s="14"/>
      <c r="E5" s="14"/>
      <c r="F5" s="14"/>
      <c r="G5" s="14"/>
    </row>
    <row r="6" spans="1:8" ht="15.75">
      <c r="A6" s="111" t="s">
        <v>16</v>
      </c>
      <c r="B6" s="111"/>
      <c r="C6" s="111"/>
      <c r="D6" s="111"/>
      <c r="E6" s="112"/>
      <c r="F6" s="112"/>
      <c r="G6" s="112"/>
      <c r="H6" s="112"/>
    </row>
    <row r="8" spans="1:8" ht="15.75">
      <c r="A8" s="116" t="s">
        <v>70</v>
      </c>
      <c r="B8" s="116"/>
      <c r="C8" s="116"/>
      <c r="D8" s="116"/>
      <c r="E8" s="116"/>
      <c r="F8" s="116"/>
      <c r="G8" s="116"/>
      <c r="H8" s="116"/>
    </row>
    <row r="10" spans="1:13" ht="15.75">
      <c r="A10" s="27" t="s">
        <v>91</v>
      </c>
      <c r="B10" s="102">
        <f>'H FC'!$B$13</f>
        <v>0</v>
      </c>
      <c r="C10" s="102"/>
      <c r="D10" s="102"/>
      <c r="E10" s="102"/>
      <c r="F10" s="27"/>
      <c r="G10" s="127" t="str">
        <f>'H FC'!$G$7</f>
        <v>ANNEE 2021</v>
      </c>
      <c r="H10" s="127"/>
      <c r="I10" s="27"/>
      <c r="J10" s="27"/>
      <c r="K10" s="27"/>
      <c r="L10" s="27"/>
      <c r="M10" s="27"/>
    </row>
    <row r="11" spans="1:13" ht="15.75">
      <c r="A11" s="30" t="s">
        <v>93</v>
      </c>
      <c r="B11" s="103">
        <f>'H FC'!$B$14</f>
        <v>0</v>
      </c>
      <c r="C11" s="102"/>
      <c r="D11" s="102"/>
      <c r="E11" s="8"/>
      <c r="F11" s="8"/>
      <c r="G11" s="3"/>
      <c r="H11" s="3"/>
      <c r="I11" s="3"/>
      <c r="J11" s="3"/>
      <c r="K11" s="3"/>
      <c r="L11" s="3"/>
      <c r="M11" s="3"/>
    </row>
    <row r="12" spans="1:13" ht="15.75">
      <c r="A12" s="27" t="str">
        <f>'H FC'!$A$15</f>
        <v>Adresse: </v>
      </c>
      <c r="B12" s="102" t="str">
        <f>'H FC'!$B$15</f>
        <v>ALGER </v>
      </c>
      <c r="C12" s="102"/>
      <c r="D12" s="102"/>
      <c r="E12" s="102"/>
      <c r="F12" s="102"/>
      <c r="G12" s="102"/>
      <c r="H12" s="3"/>
      <c r="I12" s="3"/>
      <c r="J12" s="3"/>
      <c r="K12" s="3"/>
      <c r="L12" s="3"/>
      <c r="M12" s="3"/>
    </row>
    <row r="13" spans="1:7" ht="16.5" thickBot="1">
      <c r="A13" s="117"/>
      <c r="B13" s="102"/>
      <c r="C13" s="102"/>
      <c r="D13" s="102"/>
      <c r="E13" s="102"/>
      <c r="F13" s="102"/>
      <c r="G13" s="102"/>
    </row>
    <row r="14" spans="1:8" ht="25.5" customHeight="1" thickBot="1">
      <c r="A14" s="15" t="s">
        <v>75</v>
      </c>
      <c r="B14" s="109" t="s">
        <v>47</v>
      </c>
      <c r="C14" s="110"/>
      <c r="D14" s="110"/>
      <c r="E14" s="16"/>
      <c r="F14" s="113" t="s">
        <v>90</v>
      </c>
      <c r="G14" s="15"/>
      <c r="H14" s="16"/>
    </row>
    <row r="15" spans="1:8" ht="12.75" customHeight="1">
      <c r="A15" s="17" t="s">
        <v>96</v>
      </c>
      <c r="B15" s="18" t="s">
        <v>82</v>
      </c>
      <c r="C15" s="15" t="s">
        <v>72</v>
      </c>
      <c r="D15" s="19" t="s">
        <v>45</v>
      </c>
      <c r="E15" s="17" t="s">
        <v>48</v>
      </c>
      <c r="F15" s="114"/>
      <c r="G15" s="17" t="s">
        <v>50</v>
      </c>
      <c r="H15" s="17" t="s">
        <v>53</v>
      </c>
    </row>
    <row r="16" spans="1:8" ht="13.5" customHeight="1" thickBot="1">
      <c r="A16" s="20"/>
      <c r="B16" s="21" t="s">
        <v>35</v>
      </c>
      <c r="C16" s="22" t="s">
        <v>71</v>
      </c>
      <c r="D16" s="23" t="s">
        <v>46</v>
      </c>
      <c r="E16" s="22" t="s">
        <v>49</v>
      </c>
      <c r="F16" s="115"/>
      <c r="G16" s="22" t="s">
        <v>51</v>
      </c>
      <c r="H16" s="22" t="s">
        <v>52</v>
      </c>
    </row>
    <row r="17" spans="1:10" ht="36" customHeight="1" thickBot="1">
      <c r="A17" s="47">
        <f>SUM('H FC'!D39)</f>
        <v>0</v>
      </c>
      <c r="B17" s="81"/>
      <c r="C17" s="81"/>
      <c r="D17" s="81"/>
      <c r="E17" s="80">
        <f>SUM(B17:D17)</f>
        <v>0</v>
      </c>
      <c r="F17" s="47" t="e">
        <f>SUM(E17)*100/I35</f>
        <v>#DIV/0!</v>
      </c>
      <c r="G17" s="47">
        <f>IF(A17-E17&lt;0,0,A17-E17)</f>
        <v>0</v>
      </c>
      <c r="H17" s="49" t="e">
        <f>IF((G17*100/I35)&lt;0,0,(G17*100/I35))</f>
        <v>#DIV/0!</v>
      </c>
      <c r="I17" s="32"/>
      <c r="J17" s="32"/>
    </row>
    <row r="18" spans="1:10" ht="9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">
      <c r="A19" s="33" t="s">
        <v>54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6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2">
      <c r="A21" s="32" t="s">
        <v>73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3.7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">
      <c r="A23" s="32" t="s">
        <v>74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3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1:10" ht="12">
      <c r="A25" s="32" t="s">
        <v>55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2">
      <c r="A26" s="32"/>
      <c r="B26" s="32"/>
      <c r="C26" s="32"/>
      <c r="D26" s="32"/>
      <c r="E26" s="32"/>
      <c r="F26" s="32"/>
      <c r="G26" s="32"/>
      <c r="H26" s="32"/>
      <c r="I26" s="32"/>
      <c r="J26" s="32"/>
    </row>
    <row r="27" spans="1:10" ht="12">
      <c r="A27" s="32"/>
      <c r="B27" s="32"/>
      <c r="C27" s="32"/>
      <c r="D27" s="32"/>
      <c r="E27" s="32"/>
      <c r="F27" s="32"/>
      <c r="G27" s="32"/>
      <c r="H27" s="32"/>
      <c r="I27" s="32"/>
      <c r="J27" s="32"/>
    </row>
    <row r="28" spans="1:10" ht="12">
      <c r="A28" s="124" t="s">
        <v>17</v>
      </c>
      <c r="B28" s="124"/>
      <c r="C28" s="124"/>
      <c r="D28" s="124"/>
      <c r="E28" s="124"/>
      <c r="F28" s="124"/>
      <c r="G28" s="124"/>
      <c r="H28" s="124"/>
      <c r="I28" s="124"/>
      <c r="J28" s="124"/>
    </row>
    <row r="29" spans="1:10" ht="12">
      <c r="A29" s="32"/>
      <c r="B29" s="32"/>
      <c r="C29" s="32"/>
      <c r="D29" s="32"/>
      <c r="E29" s="32"/>
      <c r="F29" s="32"/>
      <c r="G29" s="32"/>
      <c r="H29" s="32"/>
      <c r="I29" s="32"/>
      <c r="J29" s="32"/>
    </row>
    <row r="30" spans="1:10" ht="12.75" thickBot="1">
      <c r="A30" s="32"/>
      <c r="B30" s="32"/>
      <c r="C30" s="32"/>
      <c r="D30" s="32"/>
      <c r="E30" s="32"/>
      <c r="F30" s="32"/>
      <c r="G30" s="32"/>
      <c r="H30" s="32"/>
      <c r="I30" s="32"/>
      <c r="J30" s="32"/>
    </row>
    <row r="31" spans="1:10" ht="12">
      <c r="A31" s="34" t="s">
        <v>76</v>
      </c>
      <c r="B31" s="35" t="s">
        <v>19</v>
      </c>
      <c r="C31" s="125" t="s">
        <v>20</v>
      </c>
      <c r="D31" s="125"/>
      <c r="E31" s="125"/>
      <c r="F31" s="36"/>
      <c r="G31" s="37"/>
      <c r="H31" s="38"/>
      <c r="I31" s="34" t="s">
        <v>27</v>
      </c>
      <c r="J31" s="35" t="s">
        <v>78</v>
      </c>
    </row>
    <row r="32" spans="1:10" ht="12.75" thickBot="1">
      <c r="A32" s="39" t="s">
        <v>77</v>
      </c>
      <c r="B32" s="40" t="s">
        <v>25</v>
      </c>
      <c r="C32" s="126" t="s">
        <v>21</v>
      </c>
      <c r="D32" s="126"/>
      <c r="E32" s="126"/>
      <c r="F32" s="41"/>
      <c r="G32" s="39" t="s">
        <v>14</v>
      </c>
      <c r="H32" s="39" t="s">
        <v>26</v>
      </c>
      <c r="I32" s="39" t="s">
        <v>28</v>
      </c>
      <c r="J32" s="40" t="s">
        <v>79</v>
      </c>
    </row>
    <row r="33" spans="1:10" ht="12">
      <c r="A33" s="39" t="s">
        <v>18</v>
      </c>
      <c r="B33" s="39"/>
      <c r="C33" s="34" t="s">
        <v>22</v>
      </c>
      <c r="D33" s="34" t="s">
        <v>23</v>
      </c>
      <c r="E33" s="120" t="s">
        <v>24</v>
      </c>
      <c r="F33" s="121"/>
      <c r="G33" s="42"/>
      <c r="H33" s="43"/>
      <c r="I33" s="39" t="s">
        <v>29</v>
      </c>
      <c r="J33" s="40" t="s">
        <v>96</v>
      </c>
    </row>
    <row r="34" spans="1:10" ht="12.75" thickBot="1">
      <c r="A34" s="44"/>
      <c r="B34" s="44"/>
      <c r="C34" s="45" t="s">
        <v>85</v>
      </c>
      <c r="D34" s="45" t="s">
        <v>86</v>
      </c>
      <c r="E34" s="118" t="s">
        <v>87</v>
      </c>
      <c r="F34" s="119"/>
      <c r="G34" s="44"/>
      <c r="H34" s="44"/>
      <c r="I34" s="44"/>
      <c r="J34" s="46"/>
    </row>
    <row r="35" spans="1:10" ht="30.75" customHeight="1" thickBot="1">
      <c r="A35" s="24">
        <f>SUM('H FC'!B24)</f>
        <v>0</v>
      </c>
      <c r="B35" s="77" t="str">
        <f>IF(A35&lt;6,"1",IF(A35&lt;21,"2",IF(A35&lt;41,"4",IF(A35&lt;101,"5",IF(SUM(A35)&lt;1001,SUM(A35/20),IF(SUM(A35)&gt;1000,SUM(A35*3/100)))))))</f>
        <v>1</v>
      </c>
      <c r="C35" s="82"/>
      <c r="D35" s="82"/>
      <c r="E35" s="122"/>
      <c r="F35" s="123"/>
      <c r="G35" s="83">
        <f>SUM(C35:E35)</f>
        <v>0</v>
      </c>
      <c r="H35" s="78">
        <f>B35-G35</f>
        <v>1</v>
      </c>
      <c r="I35" s="25">
        <f>'H FC'!C39</f>
        <v>0</v>
      </c>
      <c r="J35" s="25">
        <f>SUM(A17)</f>
        <v>0</v>
      </c>
    </row>
    <row r="36" ht="9" customHeight="1"/>
    <row r="37" ht="12">
      <c r="A37" s="26" t="s">
        <v>63</v>
      </c>
    </row>
    <row r="38" ht="12.75" customHeight="1">
      <c r="A38" s="14" t="s">
        <v>64</v>
      </c>
    </row>
    <row r="39" ht="12" customHeight="1">
      <c r="A39" s="14" t="s">
        <v>65</v>
      </c>
    </row>
    <row r="40" ht="12" customHeight="1">
      <c r="A40" s="14" t="s">
        <v>66</v>
      </c>
    </row>
    <row r="41" ht="12.75" customHeight="1">
      <c r="A41" s="14" t="s">
        <v>67</v>
      </c>
    </row>
    <row r="42" ht="12" customHeight="1">
      <c r="A42" s="14" t="s">
        <v>68</v>
      </c>
    </row>
    <row r="43" ht="12" customHeight="1">
      <c r="A43" s="14" t="s">
        <v>69</v>
      </c>
    </row>
  </sheetData>
  <sheetProtection/>
  <mergeCells count="18">
    <mergeCell ref="E34:F34"/>
    <mergeCell ref="E33:F33"/>
    <mergeCell ref="E35:F35"/>
    <mergeCell ref="A3:H3"/>
    <mergeCell ref="A28:J28"/>
    <mergeCell ref="C31:E31"/>
    <mergeCell ref="C32:E32"/>
    <mergeCell ref="G10:H10"/>
    <mergeCell ref="A1:H1"/>
    <mergeCell ref="B14:D14"/>
    <mergeCell ref="A6:D6"/>
    <mergeCell ref="E6:H6"/>
    <mergeCell ref="F14:F16"/>
    <mergeCell ref="A8:H8"/>
    <mergeCell ref="A13:G13"/>
    <mergeCell ref="B11:D11"/>
    <mergeCell ref="B12:G12"/>
    <mergeCell ref="B10:E10"/>
  </mergeCells>
  <printOptions/>
  <pageMargins left="0.37" right="0.59" top="0.27" bottom="0.16" header="0.27" footer="0.24"/>
  <pageSetup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  ORDINATEUR</dc:creator>
  <cp:keywords/>
  <dc:description/>
  <cp:lastModifiedBy>HP</cp:lastModifiedBy>
  <cp:lastPrinted>2019-01-07T10:59:17Z</cp:lastPrinted>
  <dcterms:created xsi:type="dcterms:W3CDTF">2003-01-11T08:49:00Z</dcterms:created>
  <dcterms:modified xsi:type="dcterms:W3CDTF">2021-03-01T17:03:21Z</dcterms:modified>
  <cp:category/>
  <cp:version/>
  <cp:contentType/>
  <cp:contentStatus/>
</cp:coreProperties>
</file>